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270" windowWidth="16410" windowHeight="9045" tabRatio="978" activeTab="0"/>
  </bookViews>
  <sheets>
    <sheet name="Moyennes" sheetId="1" r:id="rId1"/>
    <sheet name=" Calendrier" sheetId="2" r:id="rId2"/>
    <sheet name="Tableau 1 &amp; 2" sheetId="3" r:id="rId3"/>
    <sheet name="Tableau 1" sheetId="4" r:id="rId4"/>
    <sheet name="Tableau 2" sheetId="5" r:id="rId5"/>
    <sheet name="Coût pouvoir achat" sheetId="6" r:id="rId6"/>
    <sheet name="Coût charges et impôts" sheetId="7" r:id="rId7"/>
    <sheet name="Dépenses vs recettes" sheetId="8" r:id="rId8"/>
    <sheet name="Dette brute" sheetId="9" r:id="rId9"/>
    <sheet name="IDH" sheetId="10" r:id="rId10"/>
    <sheet name="BetterLife" sheetId="11" r:id="rId11"/>
  </sheets>
  <definedNames>
    <definedName name="_edn1" localSheetId="3">'Tableau 1'!#REF!</definedName>
    <definedName name="_edn1" localSheetId="2">'Tableau 1 &amp; 2'!#REF!</definedName>
    <definedName name="_edn1" localSheetId="4">'Tableau 2'!#REF!</definedName>
    <definedName name="_edn2" localSheetId="3">'Tableau 1'!#REF!</definedName>
    <definedName name="_edn2" localSheetId="2">'Tableau 1 &amp; 2'!#REF!</definedName>
    <definedName name="_edn2" localSheetId="4">'Tableau 2'!#REF!</definedName>
    <definedName name="_edn3" localSheetId="3">'Tableau 1'!#REF!</definedName>
    <definedName name="_edn3" localSheetId="2">'Tableau 1 &amp; 2'!#REF!</definedName>
    <definedName name="_edn3" localSheetId="4">'Tableau 2'!#REF!</definedName>
    <definedName name="_edn4" localSheetId="3">'Tableau 1'!#REF!</definedName>
    <definedName name="_edn4" localSheetId="2">'Tableau 1 &amp; 2'!#REF!</definedName>
    <definedName name="_edn4" localSheetId="4">'Tableau 2'!#REF!</definedName>
    <definedName name="_ednref1" localSheetId="3">'Tableau 1'!$A$15</definedName>
    <definedName name="_ednref1" localSheetId="2">'Tableau 1 &amp; 2'!#REF!</definedName>
    <definedName name="_ednref1" localSheetId="4">'Tableau 2'!#REF!</definedName>
    <definedName name="_ednref2" localSheetId="3">'Tableau 1'!$A$18</definedName>
    <definedName name="_ednref2" localSheetId="2">'Tableau 1 &amp; 2'!#REF!</definedName>
    <definedName name="_ednref2" localSheetId="4">'Tableau 2'!#REF!</definedName>
    <definedName name="_ednref3" localSheetId="3">'Tableau 1'!$A$20</definedName>
    <definedName name="_ednref3" localSheetId="2">'Tableau 1 &amp; 2'!#REF!</definedName>
    <definedName name="_ednref3" localSheetId="4">'Tableau 2'!#REF!</definedName>
    <definedName name="_ednref4" localSheetId="3">'Tableau 1'!$A$28</definedName>
    <definedName name="_ednref4" localSheetId="2">'Tableau 1 &amp; 2'!#REF!</definedName>
    <definedName name="_ednref4" localSheetId="4">'Tableau 2'!#REF!</definedName>
    <definedName name="_xlnm.Print_Area" localSheetId="1">' Calendrier'!$A$1:$N$26</definedName>
    <definedName name="_xlnm.Print_Area" localSheetId="6">'Coût charges et impôts'!$A$1:$Y$32</definedName>
    <definedName name="_xlnm.Print_Area" localSheetId="5">'Coût pouvoir achat'!$A$1:$S$38</definedName>
    <definedName name="_xlnm.Print_Area" localSheetId="0">'Moyennes'!$A$1:$G$21</definedName>
    <definedName name="_xlnm.Print_Area" localSheetId="3">'Tableau 1'!$A$1:$K$43</definedName>
    <definedName name="_xlnm.Print_Area" localSheetId="2">'Tableau 1 &amp; 2'!$A$1:$O$2</definedName>
    <definedName name="_xlnm.Print_Area" localSheetId="4">'Tableau 2'!$A$1:$G$41</definedName>
  </definedNames>
  <calcPr fullCalcOnLoad="1"/>
</workbook>
</file>

<file path=xl/sharedStrings.xml><?xml version="1.0" encoding="utf-8"?>
<sst xmlns="http://schemas.openxmlformats.org/spreadsheetml/2006/main" count="536" uniqueCount="160">
  <si>
    <t>France</t>
  </si>
  <si>
    <t>Luxembourg</t>
  </si>
  <si>
    <t>Portugal</t>
  </si>
  <si>
    <t>Autriche</t>
  </si>
  <si>
    <t>Belgique</t>
  </si>
  <si>
    <t>Chypre</t>
  </si>
  <si>
    <t>Danemark</t>
  </si>
  <si>
    <t>Finlande</t>
  </si>
  <si>
    <t>Allemagne</t>
  </si>
  <si>
    <t>Malte</t>
  </si>
  <si>
    <t>Pays-Bas</t>
  </si>
  <si>
    <t>Espagne</t>
  </si>
  <si>
    <t>Suède</t>
  </si>
  <si>
    <t>Impôt sur le revenu</t>
  </si>
  <si>
    <t xml:space="preserve">Taux de socialisation et d’imposition réel </t>
  </si>
  <si>
    <t>Salaire brut [ii]</t>
  </si>
  <si>
    <t>Salaire complet [i]</t>
  </si>
  <si>
    <t>Charges sociales "salariales"</t>
  </si>
  <si>
    <t>Pologne</t>
  </si>
  <si>
    <t>Pays</t>
  </si>
  <si>
    <t>Royaume-Uni</t>
  </si>
  <si>
    <t>Disponible, net de charges &amp; d'impôt sur le revenu [iii]</t>
  </si>
  <si>
    <t>Disponible, net de charges, impôt sur le revenu &amp; TVA</t>
  </si>
  <si>
    <t>Jour</t>
  </si>
  <si>
    <t>Bulgarie</t>
  </si>
  <si>
    <t>Grèce</t>
  </si>
  <si>
    <t>Italie</t>
  </si>
  <si>
    <t>Total des charges &amp; impôts</t>
  </si>
  <si>
    <t>Charges sociales "patronales"</t>
  </si>
  <si>
    <t>Rang dans l'UE</t>
  </si>
  <si>
    <t>Slovénie</t>
  </si>
  <si>
    <t>Salaire complet</t>
  </si>
  <si>
    <t>écart vs. France</t>
  </si>
  <si>
    <t>Hongrie</t>
  </si>
  <si>
    <t>Lettonie</t>
  </si>
  <si>
    <t>Roumanie</t>
  </si>
  <si>
    <t>Slovaquie</t>
  </si>
  <si>
    <t>Charges "patronales"</t>
  </si>
  <si>
    <t>Charges "salariales"</t>
  </si>
  <si>
    <t>Moyenne des pays de l'UE</t>
  </si>
  <si>
    <t>TVA estimée</t>
  </si>
  <si>
    <t>Avril</t>
  </si>
  <si>
    <t>Mai</t>
  </si>
  <si>
    <t>Juin</t>
  </si>
  <si>
    <t>Juillet</t>
  </si>
  <si>
    <t>Rép. Tchèque</t>
  </si>
  <si>
    <t>Taux de pression fiscale et sociale sur le salarié moyen de l'UE</t>
  </si>
  <si>
    <t>Irlande</t>
  </si>
  <si>
    <t>Salaire complet (pouvoir d'achat réel + charges + impot sur le revenu + TVA)</t>
  </si>
  <si>
    <t>= Pouvoir d'achat réel (net de charges, impôt sur le revenu et TVA)</t>
  </si>
  <si>
    <t xml:space="preserve"> - Charges, impôt sur le revenu et TVA</t>
  </si>
  <si>
    <t>= Pouvoir d'achat réel</t>
  </si>
  <si>
    <t>Salaire complet permettant au salarié médian de disposer de 100  € de pouvoir d'achat net de charges et d'impôts</t>
  </si>
  <si>
    <t>Classement UE en salaire complet, charges et impôts et pouvoir d'achat réel</t>
  </si>
  <si>
    <t>Pays et coût de 100 € de pouvoir d'achat réel</t>
  </si>
  <si>
    <t>[i] Salaire complet, incluant charges sociales patronales, calculé par Ernst &amp; Young à partir des chiffres fournis par les auteurs.</t>
  </si>
  <si>
    <t>[ii] Salaire brut moyen selon Eurostat (“Annual gross earnings in industry and services”) ou OCDE (“Taxing Wages”) sauf mention d'une autre source.</t>
  </si>
  <si>
    <t>[iii] Disponible net de charges &amp; d'impôt sur le revenu (Salaire brut moins charges sociales "salariales" et impôt sur le revenu) calculé par Ernst &amp; Young.</t>
  </si>
  <si>
    <t>Estonie</t>
  </si>
  <si>
    <t>Lituanie</t>
  </si>
  <si>
    <t>100 € de pouvoir d'achat réel</t>
  </si>
  <si>
    <t>Mars</t>
  </si>
  <si>
    <t>Total des recettes des administrations publiques</t>
  </si>
  <si>
    <t>Total des dépenses des administrations publiques</t>
  </si>
  <si>
    <t>Capacité de financement (+) / besoin de financement (-)</t>
  </si>
  <si>
    <t>Dépenses / recettes des administrations publiques</t>
  </si>
  <si>
    <t>Croatie</t>
  </si>
  <si>
    <t>28  pays</t>
  </si>
  <si>
    <t>Moyenne pays de l'UE</t>
  </si>
  <si>
    <t>6 / 28</t>
  </si>
  <si>
    <t>3 / 28</t>
  </si>
  <si>
    <t>1 / 28</t>
  </si>
  <si>
    <t>24 / 28</t>
  </si>
  <si>
    <t>28 / 28</t>
  </si>
  <si>
    <t>17 / 28</t>
  </si>
  <si>
    <t>21 / 28</t>
  </si>
  <si>
    <t>18 / 28</t>
  </si>
  <si>
    <t>19 / 28</t>
  </si>
  <si>
    <t>13 / 28</t>
  </si>
  <si>
    <t>2 / 28</t>
  </si>
  <si>
    <t>5 / 28</t>
  </si>
  <si>
    <t>4 / 28</t>
  </si>
  <si>
    <t>26 / 28</t>
  </si>
  <si>
    <t>8 / 28</t>
  </si>
  <si>
    <t>11 / 28</t>
  </si>
  <si>
    <t>15 / 28</t>
  </si>
  <si>
    <t>23 / 28</t>
  </si>
  <si>
    <t>27 / 28</t>
  </si>
  <si>
    <t>10 / 28</t>
  </si>
  <si>
    <t>16 / 28</t>
  </si>
  <si>
    <t>22 / 28</t>
  </si>
  <si>
    <t>14 / 28</t>
  </si>
  <si>
    <t>7 / 28</t>
  </si>
  <si>
    <t>25 / 28</t>
  </si>
  <si>
    <t>12 / 28</t>
  </si>
  <si>
    <t>20 / 28</t>
  </si>
  <si>
    <t>9 / 28</t>
  </si>
  <si>
    <t>Rang sur 28</t>
  </si>
  <si>
    <t>Allemagne, 210</t>
  </si>
  <si>
    <t>Bulgarie, 160</t>
  </si>
  <si>
    <t>Pologne, 182</t>
  </si>
  <si>
    <t>Slovénie, 177</t>
  </si>
  <si>
    <t>Moyenne pays UE</t>
  </si>
  <si>
    <t>Pays de la zone euro</t>
  </si>
  <si>
    <t>Pays hors zone euro</t>
  </si>
  <si>
    <t>Roumanie, 191</t>
  </si>
  <si>
    <t>Finlande, 190</t>
  </si>
  <si>
    <t>Slovaquie, 187</t>
  </si>
  <si>
    <t>Lettonie, 186</t>
  </si>
  <si>
    <t>Malte, 142</t>
  </si>
  <si>
    <t>Indice de développement humain (Nations Unies 2014)</t>
  </si>
  <si>
    <t>Bulgarie [iv]</t>
  </si>
  <si>
    <t>Chypre [v]</t>
  </si>
  <si>
    <t>Croatie [vi]</t>
  </si>
  <si>
    <t>France [vii]</t>
  </si>
  <si>
    <t>Lettonie [viii]</t>
  </si>
  <si>
    <t>Lituanie [ix]</t>
  </si>
  <si>
    <t>Malte [x]</t>
  </si>
  <si>
    <t>Roumanie [xi]</t>
  </si>
  <si>
    <t>[iv] Salaire brut moyen calculé par l'office national des statistiques de Bulgarie : http://www.nsi.bg</t>
  </si>
  <si>
    <t>[v] Salaire brut moyen calculé par l'office national des statistiques de Chypre : www.mof.gov.cy</t>
  </si>
  <si>
    <t>[vi] Salaire brut moyen calculé par l'office national des statistiques de Croatie : http://www.dzs.hr</t>
  </si>
  <si>
    <t>[viii]  Salaire brut moyen calculé par l'office national des statistiques de Lettonie : http://csb.gov.lv</t>
  </si>
  <si>
    <t>[ix] Salaire brut moyen calculé par l'office national des statistiques de Lithuanie : http://db1.stat.gov.lt</t>
  </si>
  <si>
    <t>[x]  Salaire brut moyen calculé par l'office national des statistiques de Malte : http://nso.gov.mt</t>
  </si>
  <si>
    <t>[xi]  Salaire brut moyen calculé par l'office national des statistiques de Roumanie : http://insse.ro</t>
  </si>
  <si>
    <t xml:space="preserve">[vii] Charges et impôts français calculés par Ernst &amp; Young et l'IEM </t>
  </si>
  <si>
    <t>[ix] Salaire brut moyen calculé par l'office national des statistiques de Lituanie : http://db1.stat.gov.lt</t>
  </si>
  <si>
    <t>Détail des calculs, taux de socialisation réel et jours de libération sociale et fiscale 2016</t>
  </si>
  <si>
    <t>Détail des calculs 2016, du salaire complet au pouvoir d'achat réel</t>
  </si>
  <si>
    <t>Taux de socialisation réel et jours de libération sociale et fiscale 2016</t>
  </si>
  <si>
    <t>Libération sociale et fiscale 2016</t>
  </si>
  <si>
    <t>Jours de libération fiscale 2016</t>
  </si>
  <si>
    <t xml:space="preserve"> </t>
  </si>
  <si>
    <t>Autriche, 221</t>
  </si>
  <si>
    <t>Belgique, 232</t>
  </si>
  <si>
    <t>Chypre, 131</t>
  </si>
  <si>
    <t>Croatie, 181</t>
  </si>
  <si>
    <t>Danemark, 171</t>
  </si>
  <si>
    <t>Espagne, 177</t>
  </si>
  <si>
    <t>Estonie, 177</t>
  </si>
  <si>
    <t>Grèce, 206</t>
  </si>
  <si>
    <t>Hongrie, 218</t>
  </si>
  <si>
    <t>Irlande, 148</t>
  </si>
  <si>
    <t>Italie, 201</t>
  </si>
  <si>
    <t>Luxembourg, 173</t>
  </si>
  <si>
    <t>Pays-Bas, 188</t>
  </si>
  <si>
    <t>Portugal, 183</t>
  </si>
  <si>
    <t>Rép. Tchèque, 187</t>
  </si>
  <si>
    <t>Royaume-Uni, 155</t>
  </si>
  <si>
    <t>Suède, 189</t>
  </si>
  <si>
    <t>Salaire complet permettant de disposer de 100 € de pouvoir d'achat réel en 2016</t>
  </si>
  <si>
    <t>Ecart entre la France et 4 pays à tradition sociale ayant un salaire complet le plus proche</t>
  </si>
  <si>
    <t>Taux de socialisation et d’imposition réel 2016</t>
  </si>
  <si>
    <t>Dette publique brute 2015 en % du PIB</t>
  </si>
  <si>
    <t>Source : Eurostat, Government deficit/surplus, debt and associated data [gov_10dd_edpt1], mise à jour du 25 avril 2016</t>
  </si>
  <si>
    <t>Source : Eurostat, Principaux agrégats des administrations publiques, y compris recettes et dépenses [gov_10a_main], mise à jour du 21 avril 2016</t>
  </si>
  <si>
    <t>France, 235</t>
  </si>
  <si>
    <t>Moyenne Better Life Edition 2016</t>
  </si>
  <si>
    <t>Lituanie, 181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</si>
</sst>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[$€-40C]_-;\-* #,##0\ [$€-40C]_-;_-* &quot;-&quot;??\ [$€-40C]_-;_-@_-"/>
    <numFmt numFmtId="173" formatCode="_-* #,##0\ _€_-;\-* #,##0\ _€_-;_-* &quot;-&quot;??\ _€_-;_-@_-"/>
    <numFmt numFmtId="174" formatCode="[$-40C]d\-mmm\-yy;@"/>
    <numFmt numFmtId="175" formatCode="_-* #,##0\ &quot;€&quot;_-;\-* #,##0\ &quot;€&quot;_-;_-* &quot;-&quot;??\ &quot;€&quot;_-;_-@_-"/>
    <numFmt numFmtId="176" formatCode="[$-40C]d\-mmm;@"/>
    <numFmt numFmtId="177" formatCode="0_ ;\-0\ "/>
    <numFmt numFmtId="178" formatCode="_-* #,##0.000\ _€_-;\-* #,##0.000\ _€_-;_-* &quot;-&quot;??\ _€_-;_-@_-"/>
    <numFmt numFmtId="179" formatCode="_-* #,##0.0\ &quot;€&quot;_-;\-* #,##0.0\ &quot;€&quot;_-;_-* &quot;-&quot;??\ &quot;€&quot;_-;_-@_-"/>
    <numFmt numFmtId="180" formatCode="_-* #,##0.0\ &quot;€&quot;_-;\-* #,##0.0\ &quot;€&quot;_-;_-* &quot;-&quot;?\ &quot;€&quot;_-;_-@_-"/>
    <numFmt numFmtId="181" formatCode="0.0%"/>
    <numFmt numFmtId="182" formatCode="_-* #\ ##0\ _€_-;\-* #\ 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FDD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1" fontId="4" fillId="0" borderId="0" xfId="47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47" applyNumberFormat="1" applyFont="1" applyBorder="1" applyAlignment="1">
      <alignment horizontal="right"/>
    </xf>
    <xf numFmtId="171" fontId="4" fillId="0" borderId="0" xfId="47" applyFont="1" applyBorder="1" applyAlignment="1">
      <alignment horizontal="right"/>
    </xf>
    <xf numFmtId="10" fontId="4" fillId="0" borderId="0" xfId="54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4" fontId="4" fillId="0" borderId="0" xfId="47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/>
    </xf>
    <xf numFmtId="175" fontId="2" fillId="0" borderId="0" xfId="5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5" fontId="4" fillId="0" borderId="0" xfId="50" applyNumberFormat="1" applyFont="1" applyBorder="1" applyAlignment="1">
      <alignment horizontal="right"/>
    </xf>
    <xf numFmtId="175" fontId="4" fillId="33" borderId="0" xfId="5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75" fontId="4" fillId="0" borderId="0" xfId="50" applyNumberFormat="1" applyFont="1" applyBorder="1" applyAlignment="1">
      <alignment horizontal="right"/>
    </xf>
    <xf numFmtId="171" fontId="4" fillId="0" borderId="0" xfId="47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0" xfId="54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8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11" xfId="0" applyFont="1" applyFill="1" applyBorder="1" applyAlignment="1">
      <alignment/>
    </xf>
    <xf numFmtId="175" fontId="4" fillId="33" borderId="11" xfId="50" applyNumberFormat="1" applyFont="1" applyFill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3" fontId="4" fillId="0" borderId="10" xfId="47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6" fillId="0" borderId="0" xfId="5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3" fontId="4" fillId="0" borderId="12" xfId="47" applyNumberFormat="1" applyFont="1" applyBorder="1" applyAlignment="1">
      <alignment horizontal="center"/>
    </xf>
    <xf numFmtId="172" fontId="56" fillId="35" borderId="0" xfId="5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172" fontId="4" fillId="0" borderId="0" xfId="0" applyNumberFormat="1" applyFont="1" applyAlignment="1">
      <alignment/>
    </xf>
    <xf numFmtId="172" fontId="4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175" fontId="4" fillId="36" borderId="11" xfId="50" applyNumberFormat="1" applyFont="1" applyFill="1" applyBorder="1" applyAlignment="1">
      <alignment/>
    </xf>
    <xf numFmtId="170" fontId="6" fillId="35" borderId="13" xfId="50" applyFont="1" applyFill="1" applyBorder="1" applyAlignment="1">
      <alignment horizontal="left" vertical="center" wrapText="1"/>
    </xf>
    <xf numFmtId="9" fontId="12" fillId="10" borderId="14" xfId="54" applyFont="1" applyFill="1" applyBorder="1" applyAlignment="1">
      <alignment horizontal="center" vertical="center" wrapText="1"/>
    </xf>
    <xf numFmtId="9" fontId="12" fillId="10" borderId="15" xfId="54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172" fontId="56" fillId="15" borderId="13" xfId="5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175" fontId="6" fillId="35" borderId="13" xfId="50" applyNumberFormat="1" applyFont="1" applyFill="1" applyBorder="1" applyAlignment="1">
      <alignment horizontal="center" vertical="center"/>
    </xf>
    <xf numFmtId="170" fontId="6" fillId="35" borderId="16" xfId="5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/>
    </xf>
    <xf numFmtId="10" fontId="56" fillId="15" borderId="13" xfId="54" applyNumberFormat="1" applyFont="1" applyFill="1" applyBorder="1" applyAlignment="1">
      <alignment vertical="center" wrapText="1"/>
    </xf>
    <xf numFmtId="177" fontId="56" fillId="15" borderId="13" xfId="47" applyNumberFormat="1" applyFont="1" applyFill="1" applyBorder="1" applyAlignment="1">
      <alignment vertical="center" wrapText="1"/>
    </xf>
    <xf numFmtId="10" fontId="57" fillId="37" borderId="11" xfId="54" applyNumberFormat="1" applyFont="1" applyFill="1" applyBorder="1" applyAlignment="1">
      <alignment horizontal="center"/>
    </xf>
    <xf numFmtId="172" fontId="4" fillId="35" borderId="13" xfId="5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/>
    </xf>
    <xf numFmtId="178" fontId="58" fillId="15" borderId="16" xfId="47" applyNumberFormat="1" applyFont="1" applyFill="1" applyBorder="1" applyAlignment="1">
      <alignment horizontal="center" vertical="center" wrapText="1"/>
    </xf>
    <xf numFmtId="178" fontId="0" fillId="0" borderId="0" xfId="47" applyNumberFormat="1" applyFont="1" applyAlignment="1">
      <alignment/>
    </xf>
    <xf numFmtId="0" fontId="6" fillId="37" borderId="11" xfId="0" applyFont="1" applyFill="1" applyBorder="1" applyAlignment="1">
      <alignment/>
    </xf>
    <xf numFmtId="0" fontId="59" fillId="0" borderId="0" xfId="0" applyFont="1" applyBorder="1" applyAlignment="1">
      <alignment vertical="center" wrapText="1"/>
    </xf>
    <xf numFmtId="170" fontId="6" fillId="35" borderId="16" xfId="52" applyFont="1" applyFill="1" applyBorder="1" applyAlignment="1">
      <alignment horizontal="center" vertical="center" wrapText="1"/>
    </xf>
    <xf numFmtId="178" fontId="58" fillId="15" borderId="16" xfId="49" applyNumberFormat="1" applyFont="1" applyFill="1" applyBorder="1" applyAlignment="1">
      <alignment horizontal="center" vertical="center" wrapText="1"/>
    </xf>
    <xf numFmtId="10" fontId="57" fillId="37" borderId="11" xfId="55" applyNumberFormat="1" applyFont="1" applyFill="1" applyBorder="1" applyAlignment="1">
      <alignment horizontal="center"/>
    </xf>
    <xf numFmtId="10" fontId="60" fillId="35" borderId="13" xfId="55" applyNumberFormat="1" applyFont="1" applyFill="1" applyBorder="1" applyAlignment="1">
      <alignment horizontal="center" vertical="center"/>
    </xf>
    <xf numFmtId="9" fontId="4" fillId="33" borderId="0" xfId="54" applyFont="1" applyFill="1" applyBorder="1" applyAlignment="1">
      <alignment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170" fontId="6" fillId="35" borderId="13" xfId="5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170" fontId="6" fillId="35" borderId="16" xfId="50" applyFont="1" applyFill="1" applyBorder="1" applyAlignment="1">
      <alignment horizontal="center" vertical="center" wrapText="1"/>
    </xf>
    <xf numFmtId="10" fontId="59" fillId="37" borderId="11" xfId="54" applyNumberFormat="1" applyFont="1" applyFill="1" applyBorder="1" applyAlignment="1">
      <alignment horizontal="center"/>
    </xf>
    <xf numFmtId="10" fontId="59" fillId="36" borderId="11" xfId="54" applyNumberFormat="1" applyFont="1" applyFill="1" applyBorder="1" applyAlignment="1">
      <alignment horizontal="center"/>
    </xf>
    <xf numFmtId="10" fontId="61" fillId="35" borderId="13" xfId="54" applyNumberFormat="1" applyFont="1" applyFill="1" applyBorder="1" applyAlignment="1">
      <alignment horizontal="center" vertical="center"/>
    </xf>
    <xf numFmtId="175" fontId="4" fillId="35" borderId="13" xfId="50" applyNumberFormat="1" applyFont="1" applyFill="1" applyBorder="1" applyAlignment="1">
      <alignment horizontal="center" vertical="center" wrapText="1"/>
    </xf>
    <xf numFmtId="175" fontId="4" fillId="33" borderId="11" xfId="50" applyNumberFormat="1" applyFont="1" applyFill="1" applyBorder="1" applyAlignment="1">
      <alignment horizontal="center"/>
    </xf>
    <xf numFmtId="16" fontId="13" fillId="33" borderId="17" xfId="0" applyNumberFormat="1" applyFont="1" applyFill="1" applyBorder="1" applyAlignment="1">
      <alignment horizontal="center"/>
    </xf>
    <xf numFmtId="172" fontId="59" fillId="37" borderId="11" xfId="50" applyNumberFormat="1" applyFont="1" applyFill="1" applyBorder="1" applyAlignment="1">
      <alignment horizontal="center"/>
    </xf>
    <xf numFmtId="175" fontId="4" fillId="36" borderId="11" xfId="50" applyNumberFormat="1" applyFont="1" applyFill="1" applyBorder="1" applyAlignment="1">
      <alignment horizontal="center"/>
    </xf>
    <xf numFmtId="16" fontId="13" fillId="36" borderId="17" xfId="0" applyNumberFormat="1" applyFont="1" applyFill="1" applyBorder="1" applyAlignment="1">
      <alignment horizontal="center"/>
    </xf>
    <xf numFmtId="172" fontId="59" fillId="36" borderId="11" xfId="50" applyNumberFormat="1" applyFont="1" applyFill="1" applyBorder="1" applyAlignment="1">
      <alignment horizontal="center"/>
    </xf>
    <xf numFmtId="176" fontId="13" fillId="35" borderId="13" xfId="54" applyNumberFormat="1" applyFont="1" applyFill="1" applyBorder="1" applyAlignment="1">
      <alignment horizontal="center" vertical="center"/>
    </xf>
    <xf numFmtId="172" fontId="61" fillId="35" borderId="13" xfId="50" applyNumberFormat="1" applyFont="1" applyFill="1" applyBorder="1" applyAlignment="1">
      <alignment horizontal="center"/>
    </xf>
    <xf numFmtId="172" fontId="13" fillId="8" borderId="13" xfId="50" applyNumberFormat="1" applyFont="1" applyFill="1" applyBorder="1" applyAlignment="1">
      <alignment horizontal="center" vertical="center" wrapText="1"/>
    </xf>
    <xf numFmtId="172" fontId="56" fillId="15" borderId="13" xfId="50" applyNumberFormat="1" applyFont="1" applyFill="1" applyBorder="1" applyAlignment="1">
      <alignment horizontal="center" vertical="center" wrapText="1"/>
    </xf>
    <xf numFmtId="172" fontId="56" fillId="15" borderId="13" xfId="50" applyNumberFormat="1" applyFont="1" applyFill="1" applyBorder="1" applyAlignment="1">
      <alignment vertical="center" wrapText="1"/>
    </xf>
    <xf numFmtId="172" fontId="13" fillId="10" borderId="13" xfId="50" applyNumberFormat="1" applyFont="1" applyFill="1" applyBorder="1" applyAlignment="1" quotePrefix="1">
      <alignment horizontal="center" vertical="center" wrapText="1"/>
    </xf>
    <xf numFmtId="172" fontId="56" fillId="35" borderId="0" xfId="50" applyNumberFormat="1" applyFont="1" applyFill="1" applyBorder="1" applyAlignment="1">
      <alignment horizontal="center" vertical="center" wrapText="1"/>
    </xf>
    <xf numFmtId="172" fontId="13" fillId="8" borderId="0" xfId="50" applyNumberFormat="1" applyFont="1" applyFill="1" applyBorder="1" applyAlignment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13" fillId="10" borderId="0" xfId="50" applyNumberFormat="1" applyFont="1" applyFill="1" applyBorder="1" applyAlignment="1" quotePrefix="1">
      <alignment horizontal="center" vertical="center" wrapText="1"/>
    </xf>
    <xf numFmtId="172" fontId="56" fillId="15" borderId="16" xfId="50" applyNumberFormat="1" applyFont="1" applyFill="1" applyBorder="1" applyAlignment="1">
      <alignment horizontal="center" vertical="center" wrapText="1"/>
    </xf>
    <xf numFmtId="10" fontId="62" fillId="0" borderId="11" xfId="0" applyNumberFormat="1" applyFont="1" applyBorder="1" applyAlignment="1">
      <alignment horizontal="center"/>
    </xf>
    <xf numFmtId="10" fontId="62" fillId="0" borderId="18" xfId="0" applyNumberFormat="1" applyFont="1" applyBorder="1" applyAlignment="1">
      <alignment horizontal="center"/>
    </xf>
    <xf numFmtId="0" fontId="9" fillId="37" borderId="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10" fontId="57" fillId="37" borderId="16" xfId="54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/>
    </xf>
    <xf numFmtId="10" fontId="57" fillId="37" borderId="18" xfId="54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54" applyNumberFormat="1" applyFont="1" applyAlignment="1">
      <alignment/>
    </xf>
    <xf numFmtId="10" fontId="1" fillId="0" borderId="0" xfId="54" applyNumberFormat="1" applyFont="1" applyAlignment="1">
      <alignment/>
    </xf>
    <xf numFmtId="170" fontId="6" fillId="35" borderId="16" xfId="50" applyFont="1" applyFill="1" applyBorder="1" applyAlignment="1">
      <alignment horizontal="center" vertical="center" wrapText="1"/>
    </xf>
    <xf numFmtId="172" fontId="58" fillId="15" borderId="16" xfId="5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2" fontId="56" fillId="15" borderId="16" xfId="52" applyNumberFormat="1" applyFont="1" applyFill="1" applyBorder="1" applyAlignment="1">
      <alignment horizontal="center" vertical="center" wrapText="1"/>
    </xf>
    <xf numFmtId="2" fontId="56" fillId="15" borderId="16" xfId="52" applyNumberFormat="1" applyFont="1" applyFill="1" applyBorder="1" applyAlignment="1">
      <alignment horizontal="center" vertical="center" wrapText="1"/>
    </xf>
    <xf numFmtId="2" fontId="59" fillId="37" borderId="11" xfId="55" applyNumberFormat="1" applyFont="1" applyFill="1" applyBorder="1" applyAlignment="1">
      <alignment horizontal="center"/>
    </xf>
    <xf numFmtId="10" fontId="61" fillId="35" borderId="13" xfId="5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79" fontId="4" fillId="0" borderId="0" xfId="5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9" fontId="8" fillId="33" borderId="12" xfId="54" applyNumberFormat="1" applyFont="1" applyFill="1" applyBorder="1" applyAlignment="1">
      <alignment/>
    </xf>
    <xf numFmtId="9" fontId="4" fillId="0" borderId="12" xfId="54" applyNumberFormat="1" applyFont="1" applyBorder="1" applyAlignment="1">
      <alignment horizontal="center"/>
    </xf>
    <xf numFmtId="9" fontId="4" fillId="33" borderId="0" xfId="54" applyNumberFormat="1" applyFont="1" applyFill="1" applyBorder="1" applyAlignment="1">
      <alignment/>
    </xf>
    <xf numFmtId="175" fontId="4" fillId="37" borderId="0" xfId="50" applyNumberFormat="1" applyFont="1" applyFill="1" applyBorder="1" applyAlignment="1">
      <alignment horizontal="right"/>
    </xf>
    <xf numFmtId="175" fontId="4" fillId="37" borderId="0" xfId="52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172" fontId="56" fillId="15" borderId="0" xfId="5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9" fillId="38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9" fillId="0" borderId="2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0" fontId="4" fillId="33" borderId="11" xfId="54" applyNumberFormat="1" applyFont="1" applyFill="1" applyBorder="1" applyAlignment="1">
      <alignment horizontal="center"/>
    </xf>
    <xf numFmtId="10" fontId="4" fillId="36" borderId="11" xfId="54" applyNumberFormat="1" applyFont="1" applyFill="1" applyBorder="1" applyAlignment="1">
      <alignment horizontal="center"/>
    </xf>
    <xf numFmtId="10" fontId="6" fillId="35" borderId="13" xfId="54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10" fontId="57" fillId="37" borderId="24" xfId="54" applyNumberFormat="1" applyFont="1" applyFill="1" applyBorder="1" applyAlignment="1">
      <alignment horizontal="center"/>
    </xf>
    <xf numFmtId="10" fontId="57" fillId="37" borderId="19" xfId="54" applyNumberFormat="1" applyFont="1" applyFill="1" applyBorder="1" applyAlignment="1">
      <alignment horizontal="center"/>
    </xf>
    <xf numFmtId="10" fontId="57" fillId="37" borderId="20" xfId="54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6" fillId="36" borderId="11" xfId="0" applyFont="1" applyFill="1" applyBorder="1" applyAlignment="1">
      <alignment/>
    </xf>
    <xf numFmtId="170" fontId="6" fillId="35" borderId="13" xfId="52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0" fontId="6" fillId="36" borderId="11" xfId="0" applyFont="1" applyFill="1" applyBorder="1" applyAlignment="1">
      <alignment/>
    </xf>
    <xf numFmtId="181" fontId="4" fillId="33" borderId="0" xfId="54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61" fillId="38" borderId="22" xfId="0" applyFont="1" applyFill="1" applyBorder="1" applyAlignment="1">
      <alignment horizontal="center" vertical="center" wrapText="1"/>
    </xf>
    <xf numFmtId="0" fontId="59" fillId="38" borderId="20" xfId="0" applyFont="1" applyFill="1" applyBorder="1" applyAlignment="1">
      <alignment vertical="center" wrapText="1"/>
    </xf>
    <xf numFmtId="178" fontId="4" fillId="0" borderId="0" xfId="47" applyNumberFormat="1" applyFont="1" applyBorder="1" applyAlignment="1">
      <alignment/>
    </xf>
    <xf numFmtId="172" fontId="63" fillId="39" borderId="23" xfId="50" applyNumberFormat="1" applyFont="1" applyFill="1" applyBorder="1" applyAlignment="1" quotePrefix="1">
      <alignment horizontal="left" vertical="center" wrapText="1"/>
    </xf>
    <xf numFmtId="172" fontId="63" fillId="39" borderId="24" xfId="50" applyNumberFormat="1" applyFont="1" applyFill="1" applyBorder="1" applyAlignment="1" quotePrefix="1">
      <alignment horizontal="left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170" fontId="6" fillId="35" borderId="16" xfId="50" applyFont="1" applyFill="1" applyBorder="1" applyAlignment="1">
      <alignment horizontal="center" vertical="center" wrapText="1"/>
    </xf>
    <xf numFmtId="170" fontId="6" fillId="35" borderId="18" xfId="50" applyFont="1" applyFill="1" applyBorder="1" applyAlignment="1">
      <alignment horizontal="center" vertical="center" wrapText="1"/>
    </xf>
    <xf numFmtId="172" fontId="36" fillId="8" borderId="16" xfId="50" applyNumberFormat="1" applyFont="1" applyFill="1" applyBorder="1" applyAlignment="1">
      <alignment horizontal="center" vertical="center" wrapText="1"/>
    </xf>
    <xf numFmtId="172" fontId="36" fillId="8" borderId="18" xfId="50" applyNumberFormat="1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172" fontId="58" fillId="15" borderId="16" xfId="50" applyNumberFormat="1" applyFont="1" applyFill="1" applyBorder="1" applyAlignment="1">
      <alignment horizontal="center" vertical="center" wrapText="1"/>
    </xf>
    <xf numFmtId="172" fontId="58" fillId="15" borderId="18" xfId="50" applyNumberFormat="1" applyFont="1" applyFill="1" applyBorder="1" applyAlignment="1">
      <alignment horizontal="center" vertical="center" wrapText="1"/>
    </xf>
    <xf numFmtId="172" fontId="36" fillId="10" borderId="16" xfId="50" applyNumberFormat="1" applyFont="1" applyFill="1" applyBorder="1" applyAlignment="1" quotePrefix="1">
      <alignment horizontal="center" vertical="center" wrapText="1"/>
    </xf>
    <xf numFmtId="172" fontId="36" fillId="10" borderId="18" xfId="50" applyNumberFormat="1" applyFont="1" applyFill="1" applyBorder="1" applyAlignment="1" quotePrefix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56" fillId="10" borderId="0" xfId="50" applyNumberFormat="1" applyFont="1" applyFill="1" applyBorder="1" applyAlignment="1">
      <alignment horizontal="center" vertical="center" wrapText="1"/>
    </xf>
    <xf numFmtId="172" fontId="13" fillId="8" borderId="0" xfId="50" applyNumberFormat="1" applyFont="1" applyFill="1" applyBorder="1" applyAlignment="1">
      <alignment horizontal="center" vertical="center" wrapText="1"/>
    </xf>
    <xf numFmtId="172" fontId="56" fillId="8" borderId="0" xfId="50" applyNumberFormat="1" applyFont="1" applyFill="1" applyBorder="1" applyAlignment="1">
      <alignment horizontal="center" vertical="center" wrapText="1"/>
    </xf>
    <xf numFmtId="172" fontId="56" fillId="15" borderId="0" xfId="50" applyNumberFormat="1" applyFont="1" applyFill="1" applyBorder="1" applyAlignment="1">
      <alignment horizontal="center" vertical="center" wrapText="1"/>
    </xf>
    <xf numFmtId="172" fontId="56" fillId="10" borderId="0" xfId="50" applyNumberFormat="1" applyFont="1" applyFill="1" applyBorder="1" applyAlignment="1" quotePrefix="1">
      <alignment horizontal="center" vertical="center" wrapText="1"/>
    </xf>
    <xf numFmtId="172" fontId="56" fillId="10" borderId="0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pression fiscale et sociale sur le salarié moyen de l'EU</a:t>
            </a:r>
          </a:p>
        </c:rich>
      </c:tx>
      <c:layout>
        <c:manualLayout>
          <c:xMode val="factor"/>
          <c:yMode val="factor"/>
          <c:x val="-0.016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6675"/>
          <c:w val="0.92775"/>
          <c:h val="0.8185"/>
        </c:manualLayout>
      </c:layout>
      <c:lineChart>
        <c:grouping val="standard"/>
        <c:varyColors val="0"/>
        <c:ser>
          <c:idx val="2"/>
          <c:order val="0"/>
          <c:tx>
            <c:strRef>
              <c:f>Moyennes!$B$5</c:f>
              <c:strCache>
                <c:ptCount val="1"/>
                <c:pt idx="0">
                  <c:v>Moyenne des pays de l'UE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Moyennes!$C$5:$I$5</c:f>
              <c:numCache/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925"/>
          <c:y val="0.57425"/>
          <c:w val="0.395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Taux de pression fiscale et sociale sur le salarié moyen de l'UE</a:t>
            </a:r>
          </a:p>
        </c:rich>
      </c:tx>
      <c:layout>
        <c:manualLayout>
          <c:xMode val="factor"/>
          <c:yMode val="factor"/>
          <c:x val="0.01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092"/>
          <c:w val="0.9017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Moyennes!$B$3</c:f>
              <c:strCache>
                <c:ptCount val="1"/>
                <c:pt idx="0">
                  <c:v>Pays de la zone euro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Moyennes!$C$3:$I$3</c:f>
              <c:numCache/>
            </c:numRef>
          </c:val>
          <c:smooth val="0"/>
        </c:ser>
        <c:ser>
          <c:idx val="1"/>
          <c:order val="1"/>
          <c:tx>
            <c:strRef>
              <c:f>Moyennes!$B$4</c:f>
              <c:strCache>
                <c:ptCount val="1"/>
                <c:pt idx="0">
                  <c:v>Pays hors zone euro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Moyennes!$C$4:$I$4</c:f>
              <c:numCache/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0.4700000000000001"/>
          <c:min val="0.42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Taux de pression fiscale er sociale 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"/>
          <c:y val="0.6725"/>
          <c:w val="0.29775"/>
          <c:h val="0.16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Salaire complet permettant de disposer de 100 €
de pouvoir d'achat réel en 20</a:t>
            </a:r>
          </a:p>
        </c:rich>
      </c:tx>
      <c:layout>
        <c:manualLayout>
          <c:xMode val="factor"/>
          <c:yMode val="factor"/>
          <c:x val="-0.024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5"/>
          <c:w val="0.86925"/>
          <c:h val="0.90525"/>
        </c:manualLayout>
      </c:layout>
      <c:barChart>
        <c:barDir val="bar"/>
        <c:grouping val="stacked"/>
        <c:varyColors val="0"/>
        <c:ser>
          <c:idx val="4"/>
          <c:order val="0"/>
          <c:tx>
            <c:strRef>
              <c:f>'Coût pouvoir achat'!$J$3</c:f>
              <c:strCache>
                <c:ptCount val="1"/>
                <c:pt idx="0">
                  <c:v>100 € de pouvoir d'achat réel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achat'!$J$4:$J$31</c:f>
              <c:numCache/>
            </c:numRef>
          </c:val>
        </c:ser>
        <c:ser>
          <c:idx val="3"/>
          <c:order val="1"/>
          <c:tx>
            <c:strRef>
              <c:f>'Coût pouvoir achat'!$H$3</c:f>
              <c:strCache>
                <c:ptCount val="1"/>
                <c:pt idx="0">
                  <c:v>TVA estimée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achat'!$H$4:$H$31</c:f>
              <c:numCache/>
            </c:numRef>
          </c:val>
        </c:ser>
        <c:ser>
          <c:idx val="2"/>
          <c:order val="2"/>
          <c:tx>
            <c:strRef>
              <c:f>'Coût pouvoir achat'!$G$3</c:f>
              <c:strCache>
                <c:ptCount val="1"/>
                <c:pt idx="0">
                  <c:v>Impôt sur le revenu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achat'!$G$4:$G$31</c:f>
              <c:numCache/>
            </c:numRef>
          </c:val>
        </c:ser>
        <c:ser>
          <c:idx val="1"/>
          <c:order val="3"/>
          <c:tx>
            <c:strRef>
              <c:f>'Coût pouvoir achat'!$F$3</c:f>
              <c:strCache>
                <c:ptCount val="1"/>
                <c:pt idx="0">
                  <c:v>Charges "salariales"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achat'!$F$4:$F$31</c:f>
              <c:numCache/>
            </c:numRef>
          </c:val>
        </c:ser>
        <c:ser>
          <c:idx val="0"/>
          <c:order val="4"/>
          <c:tx>
            <c:strRef>
              <c:f>'Coût pouvoir achat'!$E$3</c:f>
              <c:strCache>
                <c:ptCount val="1"/>
                <c:pt idx="0">
                  <c:v>Charges "patronales"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'Coût pouvoir achat'!$D$4:$D$31</c:f>
              <c:strCache/>
            </c:strRef>
          </c:cat>
          <c:val>
            <c:numRef>
              <c:f>'Coût pouvoir achat'!$E$4:$E$31</c:f>
              <c:numCache/>
            </c:numRef>
          </c:val>
        </c:ser>
        <c:overlap val="100"/>
        <c:gapWidth val="55"/>
        <c:axId val="17940261"/>
        <c:axId val="27244622"/>
      </c:barChart>
      <c:catAx>
        <c:axId val="1794026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44622"/>
        <c:crossesAt val="-100"/>
        <c:auto val="1"/>
        <c:lblOffset val="30"/>
        <c:tickLblSkip val="1"/>
        <c:noMultiLvlLbl val="0"/>
      </c:catAx>
      <c:valAx>
        <c:axId val="27244622"/>
        <c:scaling>
          <c:orientation val="maxMin"/>
          <c:max val="25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794026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2"/>
          <c:y val="0.71625"/>
          <c:w val="0.188"/>
          <c:h val="0.26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27</xdr:row>
      <xdr:rowOff>152400</xdr:rowOff>
    </xdr:from>
    <xdr:to>
      <xdr:col>10</xdr:col>
      <xdr:colOff>66675</xdr:colOff>
      <xdr:row>33</xdr:row>
      <xdr:rowOff>85725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53435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19050</xdr:rowOff>
    </xdr:from>
    <xdr:to>
      <xdr:col>9</xdr:col>
      <xdr:colOff>533400</xdr:colOff>
      <xdr:row>26</xdr:row>
      <xdr:rowOff>76200</xdr:rowOff>
    </xdr:to>
    <xdr:graphicFrame>
      <xdr:nvGraphicFramePr>
        <xdr:cNvPr id="2" name="Graphique 5" descr="Taux de pression fiscale et sociale sur le salarié moyen de l'UE"/>
        <xdr:cNvGraphicFramePr/>
      </xdr:nvGraphicFramePr>
      <xdr:xfrm>
        <a:off x="152400" y="1209675"/>
        <a:ext cx="6324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714375</xdr:colOff>
      <xdr:row>26</xdr:row>
      <xdr:rowOff>76200</xdr:rowOff>
    </xdr:to>
    <xdr:graphicFrame>
      <xdr:nvGraphicFramePr>
        <xdr:cNvPr id="3" name="Graphique 5" descr="Taux de pression fiscale et sociale sur le salarié moyen de l'UE"/>
        <xdr:cNvGraphicFramePr/>
      </xdr:nvGraphicFramePr>
      <xdr:xfrm>
        <a:off x="6781800" y="1209675"/>
        <a:ext cx="59721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30</xdr:row>
      <xdr:rowOff>285750</xdr:rowOff>
    </xdr:from>
    <xdr:to>
      <xdr:col>9</xdr:col>
      <xdr:colOff>590550</xdr:colOff>
      <xdr:row>37</xdr:row>
      <xdr:rowOff>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6572250"/>
          <a:ext cx="1095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9525</xdr:rowOff>
    </xdr:from>
    <xdr:to>
      <xdr:col>13</xdr:col>
      <xdr:colOff>514350</xdr:colOff>
      <xdr:row>29</xdr:row>
      <xdr:rowOff>171450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00025"/>
          <a:ext cx="73437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32</xdr:row>
      <xdr:rowOff>171450</xdr:rowOff>
    </xdr:from>
    <xdr:to>
      <xdr:col>10</xdr:col>
      <xdr:colOff>600075</xdr:colOff>
      <xdr:row>39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9818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</xdr:row>
      <xdr:rowOff>0</xdr:rowOff>
    </xdr:from>
    <xdr:to>
      <xdr:col>14</xdr:col>
      <xdr:colOff>447675</xdr:colOff>
      <xdr:row>29</xdr:row>
      <xdr:rowOff>171450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90500"/>
          <a:ext cx="785812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9525</xdr:rowOff>
    </xdr:from>
    <xdr:to>
      <xdr:col>8</xdr:col>
      <xdr:colOff>781050</xdr:colOff>
      <xdr:row>24</xdr:row>
      <xdr:rowOff>57150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4290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32</xdr:row>
      <xdr:rowOff>85725</xdr:rowOff>
    </xdr:from>
    <xdr:to>
      <xdr:col>14</xdr:col>
      <xdr:colOff>876300</xdr:colOff>
      <xdr:row>39</xdr:row>
      <xdr:rowOff>28575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61150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26</xdr:row>
      <xdr:rowOff>9525</xdr:rowOff>
    </xdr:from>
    <xdr:to>
      <xdr:col>12</xdr:col>
      <xdr:colOff>485775</xdr:colOff>
      <xdr:row>32</xdr:row>
      <xdr:rowOff>114300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51244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27</xdr:row>
      <xdr:rowOff>104775</xdr:rowOff>
    </xdr:from>
    <xdr:to>
      <xdr:col>11</xdr:col>
      <xdr:colOff>228600</xdr:colOff>
      <xdr:row>34</xdr:row>
      <xdr:rowOff>28575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3244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</xdr:row>
      <xdr:rowOff>38100</xdr:rowOff>
    </xdr:from>
    <xdr:to>
      <xdr:col>18</xdr:col>
      <xdr:colOff>447675</xdr:colOff>
      <xdr:row>38</xdr:row>
      <xdr:rowOff>0</xdr:rowOff>
    </xdr:to>
    <xdr:graphicFrame>
      <xdr:nvGraphicFramePr>
        <xdr:cNvPr id="1" name="Graphique 5"/>
        <xdr:cNvGraphicFramePr/>
      </xdr:nvGraphicFramePr>
      <xdr:xfrm>
        <a:off x="6991350" y="428625"/>
        <a:ext cx="637222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714375</xdr:colOff>
      <xdr:row>31</xdr:row>
      <xdr:rowOff>114300</xdr:rowOff>
    </xdr:from>
    <xdr:to>
      <xdr:col>6</xdr:col>
      <xdr:colOff>323850</xdr:colOff>
      <xdr:row>37</xdr:row>
      <xdr:rowOff>47625</xdr:rowOff>
    </xdr:to>
    <xdr:pic>
      <xdr:nvPicPr>
        <xdr:cNvPr id="2" name="Picture 2" descr="logo_IEM_RV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7697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24</xdr:row>
      <xdr:rowOff>114300</xdr:rowOff>
    </xdr:from>
    <xdr:to>
      <xdr:col>14</xdr:col>
      <xdr:colOff>276225</xdr:colOff>
      <xdr:row>31</xdr:row>
      <xdr:rowOff>57150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339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704850</xdr:colOff>
      <xdr:row>31</xdr:row>
      <xdr:rowOff>161925</xdr:rowOff>
    </xdr:from>
    <xdr:to>
      <xdr:col>13</xdr:col>
      <xdr:colOff>285750</xdr:colOff>
      <xdr:row>38</xdr:row>
      <xdr:rowOff>66675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086600"/>
          <a:ext cx="1104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0</xdr:rowOff>
    </xdr:from>
    <xdr:to>
      <xdr:col>17</xdr:col>
      <xdr:colOff>171450</xdr:colOff>
      <xdr:row>29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90500"/>
          <a:ext cx="7581900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30</xdr:row>
      <xdr:rowOff>47625</xdr:rowOff>
    </xdr:from>
    <xdr:to>
      <xdr:col>10</xdr:col>
      <xdr:colOff>257175</xdr:colOff>
      <xdr:row>36</xdr:row>
      <xdr:rowOff>180975</xdr:rowOff>
    </xdr:to>
    <xdr:pic>
      <xdr:nvPicPr>
        <xdr:cNvPr id="1" name="Picture 2" descr="logo_IEM_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334125"/>
          <a:ext cx="1085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57150</xdr:rowOff>
    </xdr:from>
    <xdr:to>
      <xdr:col>14</xdr:col>
      <xdr:colOff>171450</xdr:colOff>
      <xdr:row>30</xdr:row>
      <xdr:rowOff>38100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47650"/>
          <a:ext cx="75819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hyperlink" Target="_edn5" TargetMode="External" /><Relationship Id="rId5" Type="http://schemas.openxmlformats.org/officeDocument/2006/relationships/hyperlink" Target="_ednref5" TargetMode="External" /><Relationship Id="rId6" Type="http://schemas.openxmlformats.org/officeDocument/2006/relationships/hyperlink" Target="_edn7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edn5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7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edn7" TargetMode="External" /><Relationship Id="rId2" Type="http://schemas.openxmlformats.org/officeDocument/2006/relationships/hyperlink" Target="_ednref5" TargetMode="External" /><Relationship Id="rId3" Type="http://schemas.openxmlformats.org/officeDocument/2006/relationships/hyperlink" Target="_edn5" TargetMode="Externa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9"/>
  <sheetViews>
    <sheetView showGridLines="0" tabSelected="1" zoomScalePageLayoutView="0" workbookViewId="0" topLeftCell="A1">
      <selection activeCell="I31" sqref="I31"/>
    </sheetView>
  </sheetViews>
  <sheetFormatPr defaultColWidth="11.421875" defaultRowHeight="15"/>
  <cols>
    <col min="1" max="1" width="2.8515625" style="35" customWidth="1"/>
    <col min="2" max="2" width="23.28125" style="35" customWidth="1"/>
    <col min="3" max="9" width="9.00390625" style="35" customWidth="1"/>
    <col min="10" max="10" width="12.28125" style="35" customWidth="1"/>
    <col min="11" max="14" width="11.421875" style="35" customWidth="1"/>
    <col min="15" max="15" width="10.57421875" style="35" customWidth="1"/>
    <col min="16" max="16384" width="11.421875" style="35" customWidth="1"/>
  </cols>
  <sheetData>
    <row r="1" spans="1:12" ht="15.75">
      <c r="A1" s="36"/>
      <c r="B1" s="27" t="s">
        <v>46</v>
      </c>
      <c r="L1" s="77"/>
    </row>
    <row r="2" spans="2:9" ht="15">
      <c r="B2"/>
      <c r="C2" s="74">
        <v>2010</v>
      </c>
      <c r="D2" s="74">
        <v>2011</v>
      </c>
      <c r="E2" s="74">
        <v>2012</v>
      </c>
      <c r="F2" s="74">
        <v>2013</v>
      </c>
      <c r="G2" s="74">
        <v>2014</v>
      </c>
      <c r="H2" s="74">
        <v>2015</v>
      </c>
      <c r="I2" s="74">
        <v>2016</v>
      </c>
    </row>
    <row r="3" spans="2:9" ht="15">
      <c r="B3" s="67" t="s">
        <v>103</v>
      </c>
      <c r="C3" s="72">
        <v>0.43367264837009584</v>
      </c>
      <c r="D3" s="72">
        <v>0.430145614670112</v>
      </c>
      <c r="E3" s="72">
        <v>0.4372</v>
      </c>
      <c r="F3" s="72">
        <v>0.44903687459514985</v>
      </c>
      <c r="G3" s="72">
        <v>0.45405229769641525</v>
      </c>
      <c r="H3" s="72">
        <v>0.4543</v>
      </c>
      <c r="I3" s="72">
        <v>0.452241476740375</v>
      </c>
    </row>
    <row r="4" spans="2:9" ht="15">
      <c r="B4" s="67" t="s">
        <v>104</v>
      </c>
      <c r="C4" s="72">
        <v>0.45693687873811867</v>
      </c>
      <c r="D4" s="72">
        <v>0.4566163648806093</v>
      </c>
      <c r="E4" s="72">
        <v>0.4687</v>
      </c>
      <c r="F4" s="72">
        <v>0.4532303168636142</v>
      </c>
      <c r="G4" s="72">
        <v>0.4502498471618018</v>
      </c>
      <c r="H4" s="72">
        <v>0.4467</v>
      </c>
      <c r="I4" s="72">
        <v>0.4441404058291026</v>
      </c>
    </row>
    <row r="5" spans="2:9" ht="18" customHeight="1">
      <c r="B5" s="68" t="s">
        <v>39</v>
      </c>
      <c r="C5" s="73">
        <v>0.43994963111257734</v>
      </c>
      <c r="D5" s="73">
        <v>0.44228902998788217</v>
      </c>
      <c r="E5" s="73">
        <v>0.4411</v>
      </c>
      <c r="F5" s="73">
        <v>0.4505900013612479</v>
      </c>
      <c r="G5" s="73">
        <v>0.45269427964833914</v>
      </c>
      <c r="H5" s="73">
        <v>0.4519</v>
      </c>
      <c r="I5" s="73">
        <v>0.4496375610903232</v>
      </c>
    </row>
    <row r="6" spans="3:9" ht="15">
      <c r="C6" s="77"/>
      <c r="H6" s="77"/>
      <c r="I6" s="77"/>
    </row>
    <row r="7" spans="3:9" ht="15">
      <c r="C7" s="77"/>
      <c r="D7" s="77"/>
      <c r="E7" s="77"/>
      <c r="F7" s="77"/>
      <c r="G7" s="77"/>
      <c r="H7" s="77"/>
      <c r="I7" s="77"/>
    </row>
    <row r="16" spans="10:11" ht="15">
      <c r="J16"/>
      <c r="K16"/>
    </row>
    <row r="17" spans="10:15" ht="15">
      <c r="J17" s="121"/>
      <c r="K17" s="123"/>
      <c r="L17" s="122"/>
      <c r="M17" s="122"/>
      <c r="N17" s="122"/>
      <c r="O17" s="122"/>
    </row>
    <row r="18" spans="10:15" ht="15">
      <c r="J18" s="121"/>
      <c r="K18" s="123"/>
      <c r="L18" s="122"/>
      <c r="M18" s="122"/>
      <c r="N18" s="122"/>
      <c r="O18" s="122"/>
    </row>
    <row r="19" spans="10:15" ht="15">
      <c r="J19" s="121"/>
      <c r="K19" s="123"/>
      <c r="L19" s="122"/>
      <c r="M19" s="122"/>
      <c r="N19" s="122"/>
      <c r="O19" s="122"/>
    </row>
    <row r="20" spans="12:15" ht="15">
      <c r="L20"/>
      <c r="M20"/>
      <c r="N20"/>
      <c r="O20"/>
    </row>
    <row r="28" ht="15"/>
    <row r="29" spans="2:4" ht="15">
      <c r="B29"/>
      <c r="C29"/>
      <c r="D29"/>
    </row>
    <row r="30" spans="2:4" ht="15">
      <c r="B30"/>
      <c r="C30"/>
      <c r="D30"/>
    </row>
    <row r="31" spans="2:4" ht="15">
      <c r="B31"/>
      <c r="C31"/>
      <c r="D31"/>
    </row>
    <row r="32" spans="2:4" ht="15">
      <c r="B32"/>
      <c r="C32"/>
      <c r="D32"/>
    </row>
    <row r="33" spans="2:4" ht="15">
      <c r="B33"/>
      <c r="C33"/>
      <c r="D33"/>
    </row>
    <row r="34" spans="2:4" ht="15">
      <c r="B34"/>
      <c r="C34"/>
      <c r="D34"/>
    </row>
    <row r="35" spans="2:4" ht="15">
      <c r="B35"/>
      <c r="C35"/>
      <c r="D35"/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I36"/>
  <sheetViews>
    <sheetView showGridLines="0" zoomScalePageLayoutView="0" workbookViewId="0" topLeftCell="A1">
      <selection activeCell="O3" sqref="O3"/>
    </sheetView>
  </sheetViews>
  <sheetFormatPr defaultColWidth="11.421875" defaultRowHeight="15"/>
  <cols>
    <col min="1" max="1" width="3.57421875" style="0" customWidth="1"/>
    <col min="2" max="2" width="12.57421875" style="0" customWidth="1"/>
    <col min="4" max="4" width="13.8515625" style="79" customWidth="1"/>
    <col min="5" max="5" width="13.140625" style="0" customWidth="1"/>
  </cols>
  <sheetData>
    <row r="1" spans="4:9" ht="15">
      <c r="D1"/>
      <c r="F1" s="174"/>
      <c r="G1" s="174"/>
      <c r="H1" s="174"/>
      <c r="I1" s="174"/>
    </row>
    <row r="2" spans="2:4" ht="60">
      <c r="B2" s="124" t="s">
        <v>19</v>
      </c>
      <c r="C2" s="125" t="s">
        <v>153</v>
      </c>
      <c r="D2" s="83" t="s">
        <v>110</v>
      </c>
    </row>
    <row r="3" spans="2:4" ht="15">
      <c r="B3" s="117" t="s">
        <v>8</v>
      </c>
      <c r="C3" s="118">
        <v>0.5236425900695804</v>
      </c>
      <c r="D3" s="84">
        <v>0.9160799076988912</v>
      </c>
    </row>
    <row r="4" spans="2:4" ht="15">
      <c r="B4" s="80" t="s">
        <v>3</v>
      </c>
      <c r="C4" s="75">
        <v>0.5469613971265996</v>
      </c>
      <c r="D4" s="84">
        <v>0.885027260021308</v>
      </c>
    </row>
    <row r="5" spans="2:4" ht="15">
      <c r="B5" s="80" t="s">
        <v>4</v>
      </c>
      <c r="C5" s="75">
        <v>0.568994757532016</v>
      </c>
      <c r="D5" s="84">
        <v>0.8902629922371006</v>
      </c>
    </row>
    <row r="6" spans="2:4" ht="15">
      <c r="B6" s="80" t="s">
        <v>24</v>
      </c>
      <c r="C6" s="75">
        <v>0.3756844122657581</v>
      </c>
      <c r="D6" s="84">
        <v>0.7816753140802131</v>
      </c>
    </row>
    <row r="7" spans="2:4" ht="15">
      <c r="B7" s="80" t="s">
        <v>5</v>
      </c>
      <c r="C7" s="75">
        <v>0.23854093590271885</v>
      </c>
      <c r="D7" s="84">
        <v>0.8497454351049183</v>
      </c>
    </row>
    <row r="8" spans="2:4" ht="15">
      <c r="B8" s="80" t="s">
        <v>66</v>
      </c>
      <c r="C8" s="75">
        <v>0.4488096618394546</v>
      </c>
      <c r="D8" s="84">
        <v>0.8175398690131729</v>
      </c>
    </row>
    <row r="9" spans="2:4" ht="15">
      <c r="B9" s="80" t="s">
        <v>6</v>
      </c>
      <c r="C9" s="75">
        <v>0.4149093952013965</v>
      </c>
      <c r="D9" s="84">
        <v>0.9233279260476809</v>
      </c>
    </row>
    <row r="10" spans="2:4" ht="15">
      <c r="B10" s="80" t="s">
        <v>11</v>
      </c>
      <c r="C10" s="75">
        <v>0.4351165742808845</v>
      </c>
      <c r="D10" s="84">
        <v>0.8761243074334387</v>
      </c>
    </row>
    <row r="11" spans="2:4" ht="15">
      <c r="B11" s="80" t="s">
        <v>58</v>
      </c>
      <c r="C11" s="75">
        <v>0.43477625437554057</v>
      </c>
      <c r="D11" s="84">
        <v>0.8608350153508769</v>
      </c>
    </row>
    <row r="12" spans="2:4" ht="15">
      <c r="B12" s="80" t="s">
        <v>7</v>
      </c>
      <c r="C12" s="75">
        <v>0.473343278463622</v>
      </c>
      <c r="D12" s="84">
        <v>0.8827277868254947</v>
      </c>
    </row>
    <row r="13" spans="2:4" ht="15">
      <c r="B13" s="80" t="s">
        <v>0</v>
      </c>
      <c r="C13" s="75">
        <v>0.5752890472211357</v>
      </c>
      <c r="D13" s="84">
        <v>0.8881074365225967</v>
      </c>
    </row>
    <row r="14" spans="2:4" ht="15">
      <c r="B14" s="80" t="s">
        <v>25</v>
      </c>
      <c r="C14" s="75">
        <v>0.514805976486185</v>
      </c>
      <c r="D14" s="84">
        <v>0.8651871808057198</v>
      </c>
    </row>
    <row r="15" spans="2:4" ht="15">
      <c r="B15" s="80" t="s">
        <v>33</v>
      </c>
      <c r="C15" s="75">
        <v>0.5409658130603167</v>
      </c>
      <c r="D15" s="84">
        <v>0.8283504531899147</v>
      </c>
    </row>
    <row r="16" spans="2:4" ht="15">
      <c r="B16" s="80" t="s">
        <v>47</v>
      </c>
      <c r="C16" s="75">
        <v>0.32605093693613035</v>
      </c>
      <c r="D16" s="84">
        <v>0.9155415619842028</v>
      </c>
    </row>
    <row r="17" spans="2:4" ht="15">
      <c r="B17" s="80" t="s">
        <v>26</v>
      </c>
      <c r="C17" s="75">
        <v>0.5013351625804856</v>
      </c>
      <c r="D17" s="84">
        <v>0.8730229841026993</v>
      </c>
    </row>
    <row r="18" spans="2:4" ht="15">
      <c r="B18" s="80" t="s">
        <v>34</v>
      </c>
      <c r="C18" s="75">
        <v>0.4634840138700162</v>
      </c>
      <c r="D18" s="84">
        <v>0.818766009538997</v>
      </c>
    </row>
    <row r="19" spans="2:4" ht="15">
      <c r="B19" s="80" t="s">
        <v>59</v>
      </c>
      <c r="C19" s="75">
        <v>0.4484545014974743</v>
      </c>
      <c r="D19" s="84">
        <v>0.8394218831284335</v>
      </c>
    </row>
    <row r="20" spans="2:4" ht="15">
      <c r="B20" s="80" t="s">
        <v>1</v>
      </c>
      <c r="C20" s="75">
        <v>0.423533924229958</v>
      </c>
      <c r="D20" s="84">
        <v>0.8918516266686352</v>
      </c>
    </row>
    <row r="21" spans="2:4" ht="15">
      <c r="B21" s="80" t="s">
        <v>9</v>
      </c>
      <c r="C21" s="75">
        <v>0.29441808616070736</v>
      </c>
      <c r="D21" s="84">
        <v>0.8389783400890511</v>
      </c>
    </row>
    <row r="22" spans="2:4" ht="15">
      <c r="B22" s="80" t="s">
        <v>10</v>
      </c>
      <c r="C22" s="75">
        <v>0.4668630116321923</v>
      </c>
      <c r="D22" s="84">
        <v>0.9217935118651915</v>
      </c>
    </row>
    <row r="23" spans="2:4" ht="15">
      <c r="B23" s="80" t="s">
        <v>18</v>
      </c>
      <c r="C23" s="75">
        <v>0.45103823929921477</v>
      </c>
      <c r="D23" s="84">
        <v>0.8426778279109927</v>
      </c>
    </row>
    <row r="24" spans="2:4" ht="15">
      <c r="B24" s="80" t="s">
        <v>2</v>
      </c>
      <c r="C24" s="75">
        <v>0.45415946416422115</v>
      </c>
      <c r="D24" s="84">
        <v>0.8300952967739501</v>
      </c>
    </row>
    <row r="25" spans="2:4" ht="15">
      <c r="B25" s="80" t="s">
        <v>45</v>
      </c>
      <c r="C25" s="75">
        <v>0.46553831842205445</v>
      </c>
      <c r="D25" s="84">
        <v>0.870090820750014</v>
      </c>
    </row>
    <row r="26" spans="2:4" ht="15">
      <c r="B26" s="80" t="s">
        <v>35</v>
      </c>
      <c r="C26" s="75">
        <v>0.47615164034021873</v>
      </c>
      <c r="D26" s="84">
        <v>0.7927974199615847</v>
      </c>
    </row>
    <row r="27" spans="2:4" ht="15">
      <c r="B27" s="80" t="s">
        <v>20</v>
      </c>
      <c r="C27" s="75">
        <v>0.3528832487226886</v>
      </c>
      <c r="D27" s="84">
        <v>0.9066981917363116</v>
      </c>
    </row>
    <row r="28" spans="2:4" ht="15">
      <c r="B28" s="80" t="s">
        <v>36</v>
      </c>
      <c r="C28" s="75">
        <v>0.4665716539207197</v>
      </c>
      <c r="D28" s="84">
        <v>0.8435721190938259</v>
      </c>
    </row>
    <row r="29" spans="2:4" ht="15">
      <c r="B29" s="80" t="s">
        <v>30</v>
      </c>
      <c r="C29" s="75">
        <v>0.4362464916169372</v>
      </c>
      <c r="D29" s="84">
        <v>0.8802808403501835</v>
      </c>
    </row>
    <row r="30" spans="2:4" ht="15">
      <c r="B30" s="119" t="s">
        <v>12</v>
      </c>
      <c r="C30" s="120">
        <v>0.4712829233108212</v>
      </c>
      <c r="D30" s="84">
        <v>0.9068164601566341</v>
      </c>
    </row>
    <row r="31" spans="2:4" ht="38.25">
      <c r="B31" s="176" t="s">
        <v>39</v>
      </c>
      <c r="C31" s="85">
        <v>0.4496375610903232</v>
      </c>
      <c r="D31" s="85">
        <v>0.8656212778015012</v>
      </c>
    </row>
    <row r="32" ht="15"/>
    <row r="33" ht="15"/>
    <row r="34" ht="15"/>
    <row r="35" spans="3:4" ht="15">
      <c r="C35" s="173"/>
      <c r="D35" s="173"/>
    </row>
    <row r="36" spans="3:4" ht="15">
      <c r="C36" s="173"/>
      <c r="D36" s="173"/>
    </row>
    <row r="37" ht="15"/>
  </sheetData>
  <sheetProtection/>
  <conditionalFormatting sqref="D3:D30">
    <cfRule type="dataBar" priority="1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{2baecf6e-fc33-4d06-aedb-1df04fd415f3}</x14:id>
        </ext>
      </extLst>
    </cfRule>
  </conditionalFormatting>
  <conditionalFormatting sqref="D31">
    <cfRule type="dataBar" priority="8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{4254d7e1-ed44-450b-8c51-5e73707a0f4e}</x14:id>
        </ext>
      </extLst>
    </cfRule>
  </conditionalFormatting>
  <conditionalFormatting sqref="C31">
    <cfRule type="dataBar" priority="24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{dc2c83a1-98f5-4208-9e91-16147fba1f55}</x14:id>
        </ext>
      </extLst>
    </cfRule>
  </conditionalFormatting>
  <conditionalFormatting sqref="C4:C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{a7a3f25e-830d-48c5-8e2d-e68daf539dce}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{3566f76c-d1ec-4781-9098-f514ccbfb30b}</x14:id>
        </ext>
      </extLst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aecf6e-fc33-4d06-aedb-1df04fd415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D3:D30</xm:sqref>
        </x14:conditionalFormatting>
        <x14:conditionalFormatting xmlns:xm="http://schemas.microsoft.com/office/excel/2006/main">
          <x14:cfRule type="dataBar" id="{4254d7e1-ed44-450b-8c51-5e73707a0f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dc2c83a1-98f5-4208-9e91-16147fba1f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C31</xm:sqref>
        </x14:conditionalFormatting>
        <x14:conditionalFormatting xmlns:xm="http://schemas.microsoft.com/office/excel/2006/main">
          <x14:cfRule type="dataBar" id="{a7a3f25e-830d-48c5-8e2d-e68daf539d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  <x14:conditionalFormatting xmlns:xm="http://schemas.microsoft.com/office/excel/2006/main">
          <x14:cfRule type="dataBar" id="{3566f76c-d1ec-4781-9098-f514ccbfb3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showGridLines="0" zoomScalePageLayoutView="0" workbookViewId="0" topLeftCell="A1">
      <selection activeCell="F41" sqref="F41"/>
    </sheetView>
  </sheetViews>
  <sheetFormatPr defaultColWidth="11.421875" defaultRowHeight="15"/>
  <cols>
    <col min="1" max="1" width="2.8515625" style="0" customWidth="1"/>
    <col min="2" max="2" width="17.00390625" style="0" customWidth="1"/>
    <col min="3" max="3" width="12.421875" style="0" customWidth="1"/>
    <col min="4" max="4" width="10.57421875" style="87" customWidth="1"/>
    <col min="5" max="5" width="10.8515625" style="0" customWidth="1"/>
  </cols>
  <sheetData>
    <row r="1" spans="4:12" ht="15">
      <c r="D1" s="126"/>
      <c r="F1" s="174"/>
      <c r="G1" s="174"/>
      <c r="H1" s="174"/>
      <c r="I1" s="174"/>
      <c r="J1" s="174"/>
      <c r="K1" s="174"/>
      <c r="L1" s="174"/>
    </row>
    <row r="2" spans="2:4" ht="70.5" customHeight="1">
      <c r="B2" s="82" t="s">
        <v>19</v>
      </c>
      <c r="C2" s="127" t="s">
        <v>14</v>
      </c>
      <c r="D2" s="128" t="s">
        <v>158</v>
      </c>
    </row>
    <row r="3" spans="1:4" ht="15">
      <c r="A3" s="42"/>
      <c r="B3" s="80" t="s">
        <v>8</v>
      </c>
      <c r="C3" s="118">
        <v>0.5236425900695804</v>
      </c>
      <c r="D3" s="129">
        <v>7.2</v>
      </c>
    </row>
    <row r="4" spans="1:4" ht="15">
      <c r="A4" s="42"/>
      <c r="B4" s="80" t="s">
        <v>3</v>
      </c>
      <c r="C4" s="75">
        <v>0.5469613971265996</v>
      </c>
      <c r="D4" s="129">
        <v>6.990909090909091</v>
      </c>
    </row>
    <row r="5" spans="1:4" ht="15">
      <c r="A5" s="42"/>
      <c r="B5" s="80" t="s">
        <v>4</v>
      </c>
      <c r="C5" s="75">
        <v>0.568994757532016</v>
      </c>
      <c r="D5" s="129">
        <v>7.072727272727272</v>
      </c>
    </row>
    <row r="6" spans="1:4" ht="15">
      <c r="A6" s="42"/>
      <c r="B6" s="80" t="s">
        <v>24</v>
      </c>
      <c r="C6" s="75">
        <v>0.3756844122657581</v>
      </c>
      <c r="D6" s="129"/>
    </row>
    <row r="7" spans="1:4" ht="15">
      <c r="A7" s="42"/>
      <c r="B7" s="80" t="s">
        <v>5</v>
      </c>
      <c r="C7" s="75">
        <v>0.23854093590271885</v>
      </c>
      <c r="D7" s="129"/>
    </row>
    <row r="8" spans="1:4" ht="15">
      <c r="A8" s="42"/>
      <c r="B8" s="80" t="s">
        <v>66</v>
      </c>
      <c r="C8" s="75">
        <v>0.4488096618394546</v>
      </c>
      <c r="D8" s="129"/>
    </row>
    <row r="9" spans="1:4" ht="15">
      <c r="A9" s="42"/>
      <c r="B9" s="80" t="s">
        <v>6</v>
      </c>
      <c r="C9" s="75">
        <v>0.4149093952013965</v>
      </c>
      <c r="D9" s="129">
        <v>7.8999999999999995</v>
      </c>
    </row>
    <row r="10" spans="1:4" ht="15">
      <c r="A10" s="42"/>
      <c r="B10" s="80" t="s">
        <v>11</v>
      </c>
      <c r="C10" s="75">
        <v>0.4351165742808845</v>
      </c>
      <c r="D10" s="129">
        <v>6.236363636363637</v>
      </c>
    </row>
    <row r="11" spans="1:4" ht="15">
      <c r="A11" s="42"/>
      <c r="B11" s="80" t="s">
        <v>58</v>
      </c>
      <c r="C11" s="75">
        <v>0.43477625437554057</v>
      </c>
      <c r="D11" s="129">
        <v>5.845454545454547</v>
      </c>
    </row>
    <row r="12" spans="1:4" ht="15">
      <c r="A12" s="42"/>
      <c r="B12" s="80" t="s">
        <v>7</v>
      </c>
      <c r="C12" s="75">
        <v>0.473343278463622</v>
      </c>
      <c r="D12" s="129">
        <v>7.627272727272726</v>
      </c>
    </row>
    <row r="13" spans="1:4" ht="15">
      <c r="A13" s="80"/>
      <c r="B13" s="80" t="s">
        <v>0</v>
      </c>
      <c r="C13" s="75">
        <v>0.5752890472211357</v>
      </c>
      <c r="D13" s="129">
        <v>6.627272727272728</v>
      </c>
    </row>
    <row r="14" spans="1:4" ht="15">
      <c r="A14" s="42"/>
      <c r="B14" s="80" t="s">
        <v>25</v>
      </c>
      <c r="C14" s="75">
        <v>0.514805976486185</v>
      </c>
      <c r="D14" s="129">
        <v>4.627272727272728</v>
      </c>
    </row>
    <row r="15" spans="1:4" ht="15">
      <c r="A15" s="80"/>
      <c r="B15" s="80" t="s">
        <v>33</v>
      </c>
      <c r="C15" s="75">
        <v>0.5409658130603167</v>
      </c>
      <c r="D15" s="129">
        <v>4.618181818181818</v>
      </c>
    </row>
    <row r="16" spans="1:4" ht="15">
      <c r="A16" s="42"/>
      <c r="B16" s="80" t="s">
        <v>47</v>
      </c>
      <c r="C16" s="75">
        <v>0.32605093693613035</v>
      </c>
      <c r="D16" s="129">
        <v>6.9363636363636365</v>
      </c>
    </row>
    <row r="17" spans="1:4" ht="15">
      <c r="A17" s="42"/>
      <c r="B17" s="80" t="s">
        <v>26</v>
      </c>
      <c r="C17" s="75">
        <v>0.5013351625804856</v>
      </c>
      <c r="D17" s="129">
        <v>5.509090909090909</v>
      </c>
    </row>
    <row r="18" spans="1:4" ht="15">
      <c r="A18" s="42"/>
      <c r="B18" s="80" t="s">
        <v>34</v>
      </c>
      <c r="C18" s="75">
        <v>0.4634840138700162</v>
      </c>
      <c r="D18" s="129">
        <v>4.70909090909091</v>
      </c>
    </row>
    <row r="19" spans="1:4" ht="15">
      <c r="A19" s="42"/>
      <c r="B19" s="80" t="s">
        <v>59</v>
      </c>
      <c r="C19" s="75">
        <v>0.4484545014974743</v>
      </c>
      <c r="D19" s="129"/>
    </row>
    <row r="20" spans="1:4" ht="15">
      <c r="A20" s="42"/>
      <c r="B20" s="80" t="s">
        <v>1</v>
      </c>
      <c r="C20" s="75">
        <v>0.423533924229958</v>
      </c>
      <c r="D20" s="129">
        <v>7.218181818181819</v>
      </c>
    </row>
    <row r="21" spans="1:4" ht="15">
      <c r="A21" s="42"/>
      <c r="B21" s="80" t="s">
        <v>9</v>
      </c>
      <c r="C21" s="75">
        <v>0.29441808616070736</v>
      </c>
      <c r="D21" s="129"/>
    </row>
    <row r="22" spans="1:4" ht="15">
      <c r="A22" s="42"/>
      <c r="B22" s="80" t="s">
        <v>10</v>
      </c>
      <c r="C22" s="75">
        <v>0.4668630116321923</v>
      </c>
      <c r="D22" s="129">
        <v>7.281818181818181</v>
      </c>
    </row>
    <row r="23" spans="1:4" ht="15">
      <c r="A23" s="42"/>
      <c r="B23" s="80" t="s">
        <v>18</v>
      </c>
      <c r="C23" s="75">
        <v>0.45103823929921477</v>
      </c>
      <c r="D23" s="129">
        <v>5.3545454545454545</v>
      </c>
    </row>
    <row r="24" spans="1:4" ht="15">
      <c r="A24" s="42"/>
      <c r="B24" s="80" t="s">
        <v>2</v>
      </c>
      <c r="C24" s="75">
        <v>0.45415946416422115</v>
      </c>
      <c r="D24" s="129">
        <v>4.854545454545454</v>
      </c>
    </row>
    <row r="25" spans="1:4" ht="15">
      <c r="A25" s="42"/>
      <c r="B25" s="80" t="s">
        <v>45</v>
      </c>
      <c r="C25" s="75">
        <v>0.46553831842205445</v>
      </c>
      <c r="D25" s="129">
        <v>6.072727272727272</v>
      </c>
    </row>
    <row r="26" spans="1:4" ht="15">
      <c r="A26" s="42"/>
      <c r="B26" s="80" t="s">
        <v>35</v>
      </c>
      <c r="C26" s="75">
        <v>0.47615164034021873</v>
      </c>
      <c r="D26" s="129"/>
    </row>
    <row r="27" spans="1:4" ht="15">
      <c r="A27" s="42"/>
      <c r="B27" s="80" t="s">
        <v>20</v>
      </c>
      <c r="C27" s="75">
        <v>0.3528832487226886</v>
      </c>
      <c r="D27" s="129">
        <v>6.9363636363636365</v>
      </c>
    </row>
    <row r="28" spans="1:4" ht="15">
      <c r="A28" s="42"/>
      <c r="B28" s="80" t="s">
        <v>36</v>
      </c>
      <c r="C28" s="75">
        <v>0.4665716539207197</v>
      </c>
      <c r="D28" s="129">
        <v>5.563636363636364</v>
      </c>
    </row>
    <row r="29" spans="1:4" ht="15">
      <c r="A29" s="42"/>
      <c r="B29" s="80" t="s">
        <v>30</v>
      </c>
      <c r="C29" s="75">
        <v>0.4362464916169372</v>
      </c>
      <c r="D29" s="129">
        <v>6.081818181818182</v>
      </c>
    </row>
    <row r="30" spans="1:4" ht="15">
      <c r="A30" s="42"/>
      <c r="B30" s="80" t="s">
        <v>12</v>
      </c>
      <c r="C30" s="120">
        <v>0.4712829233108212</v>
      </c>
      <c r="D30" s="129">
        <v>7.772727272727272</v>
      </c>
    </row>
    <row r="31" spans="1:4" ht="15.75" customHeight="1">
      <c r="A31" s="1"/>
      <c r="B31" s="176" t="s">
        <v>102</v>
      </c>
      <c r="C31" s="130">
        <v>0.4496375610903232</v>
      </c>
      <c r="D31" s="130"/>
    </row>
    <row r="33" ht="15"/>
    <row r="34" ht="15"/>
    <row r="35" spans="3:4" ht="15">
      <c r="C35" s="173"/>
      <c r="D35" s="173"/>
    </row>
    <row r="36" spans="3:4" ht="15">
      <c r="C36" s="173"/>
      <c r="D36" s="173"/>
    </row>
    <row r="37" ht="15"/>
    <row r="38" ht="15"/>
    <row r="39" ht="15"/>
  </sheetData>
  <sheetProtection/>
  <conditionalFormatting sqref="C31">
    <cfRule type="dataBar" priority="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{e24772f4-2c50-4873-bb72-a45dec8e3f49}</x14:id>
        </ext>
      </extLst>
    </cfRule>
  </conditionalFormatting>
  <conditionalFormatting sqref="D3:D31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{7aae789f-71e7-4265-864f-e5fbae27605b}</x14:id>
        </ext>
      </extLst>
    </cfRule>
  </conditionalFormatting>
  <conditionalFormatting sqref="C4:C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{f3eb1ab1-db60-4744-849f-52d4c19c92c7}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{6c809ce4-ebc8-4d4c-973b-50d592d0d37c}</x14:id>
        </ext>
      </extLst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orientation="portrait" paperSize="9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4772f4-2c50-4873-bb72-a45dec8e3f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C31</xm:sqref>
        </x14:conditionalFormatting>
        <x14:conditionalFormatting xmlns:xm="http://schemas.microsoft.com/office/excel/2006/main">
          <x14:cfRule type="dataBar" id="{7aae789f-71e7-4265-864f-e5fbae2760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D3:D31</xm:sqref>
        </x14:conditionalFormatting>
        <x14:conditionalFormatting xmlns:xm="http://schemas.microsoft.com/office/excel/2006/main">
          <x14:cfRule type="dataBar" id="{f3eb1ab1-db60-4744-849f-52d4c19c92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  <x14:conditionalFormatting xmlns:xm="http://schemas.microsoft.com/office/excel/2006/main">
          <x14:cfRule type="dataBar" id="{6c809ce4-ebc8-4d4c-973b-50d592d0d3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selection activeCell="R8" sqref="R8"/>
    </sheetView>
  </sheetViews>
  <sheetFormatPr defaultColWidth="11.421875" defaultRowHeight="15"/>
  <cols>
    <col min="1" max="1" width="4.140625" style="35" customWidth="1"/>
    <col min="2" max="2" width="3.00390625" style="35" customWidth="1"/>
    <col min="3" max="3" width="11.8515625" style="35" customWidth="1"/>
    <col min="4" max="4" width="1.421875" style="35" customWidth="1"/>
    <col min="5" max="5" width="3.00390625" style="35" customWidth="1"/>
    <col min="6" max="6" width="11.8515625" style="35" customWidth="1"/>
    <col min="7" max="7" width="0.9921875" style="35" customWidth="1"/>
    <col min="8" max="8" width="3.00390625" style="35" customWidth="1"/>
    <col min="9" max="9" width="11.8515625" style="35" customWidth="1"/>
    <col min="10" max="10" width="0.9921875" style="35" customWidth="1"/>
    <col min="11" max="11" width="3.00390625" style="148" customWidth="1"/>
    <col min="12" max="12" width="11.8515625" style="36" customWidth="1"/>
    <col min="13" max="13" width="0.9921875" style="35" customWidth="1"/>
    <col min="14" max="14" width="3.00390625" style="148" customWidth="1"/>
    <col min="15" max="15" width="11.8515625" style="36" customWidth="1"/>
    <col min="16" max="16384" width="11.421875" style="35" customWidth="1"/>
  </cols>
  <sheetData>
    <row r="1" spans="2:4" ht="15.75">
      <c r="B1" s="141" t="s">
        <v>132</v>
      </c>
      <c r="C1" s="141"/>
      <c r="D1" s="145"/>
    </row>
    <row r="2" spans="2:3" ht="11.25" customHeight="1">
      <c r="B2" s="27"/>
      <c r="C2" s="27"/>
    </row>
    <row r="3" spans="2:15" s="146" customFormat="1" ht="14.25" customHeight="1">
      <c r="B3" s="185" t="s">
        <v>61</v>
      </c>
      <c r="C3" s="186"/>
      <c r="D3" s="147"/>
      <c r="E3" s="185" t="s">
        <v>41</v>
      </c>
      <c r="F3" s="186"/>
      <c r="G3" s="147"/>
      <c r="H3" s="185" t="s">
        <v>42</v>
      </c>
      <c r="I3" s="186"/>
      <c r="J3" s="147"/>
      <c r="K3" s="185" t="s">
        <v>43</v>
      </c>
      <c r="L3" s="186"/>
      <c r="M3" s="147"/>
      <c r="N3" s="185" t="s">
        <v>44</v>
      </c>
      <c r="O3" s="186"/>
    </row>
    <row r="4" spans="1:15" ht="14.25" customHeight="1">
      <c r="A4" s="131"/>
      <c r="B4" s="170"/>
      <c r="C4" s="171"/>
      <c r="D4" s="81"/>
      <c r="E4" s="170"/>
      <c r="F4" s="171"/>
      <c r="G4" s="81"/>
      <c r="H4" s="170"/>
      <c r="I4" s="171"/>
      <c r="J4" s="81"/>
      <c r="K4" s="155">
        <v>1</v>
      </c>
      <c r="L4" s="152" t="s">
        <v>6</v>
      </c>
      <c r="M4" s="81"/>
      <c r="N4" s="155">
        <v>2</v>
      </c>
      <c r="O4" s="152" t="s">
        <v>26</v>
      </c>
    </row>
    <row r="5" spans="1:15" ht="14.25" customHeight="1">
      <c r="A5" s="131"/>
      <c r="B5" s="154"/>
      <c r="C5" s="151"/>
      <c r="D5" s="81"/>
      <c r="E5" s="154"/>
      <c r="F5" s="151"/>
      <c r="G5" s="81"/>
      <c r="H5" s="154"/>
      <c r="I5" s="151"/>
      <c r="J5" s="81"/>
      <c r="K5" s="172">
        <v>4</v>
      </c>
      <c r="L5" s="171" t="s">
        <v>1</v>
      </c>
      <c r="M5" s="81"/>
      <c r="N5" s="172"/>
      <c r="O5" s="171"/>
    </row>
    <row r="6" spans="1:15" ht="14.25" customHeight="1">
      <c r="A6" s="131"/>
      <c r="B6" s="155"/>
      <c r="C6" s="152"/>
      <c r="D6" s="81"/>
      <c r="E6" s="155"/>
      <c r="F6" s="152"/>
      <c r="G6" s="81"/>
      <c r="H6" s="155"/>
      <c r="I6" s="152"/>
      <c r="J6" s="81"/>
      <c r="K6" s="155">
        <v>8</v>
      </c>
      <c r="L6" s="152" t="s">
        <v>58</v>
      </c>
      <c r="M6" s="81"/>
      <c r="N6" s="155">
        <v>7</v>
      </c>
      <c r="O6" s="152" t="s">
        <v>25</v>
      </c>
    </row>
    <row r="7" spans="1:15" ht="14.25" customHeight="1">
      <c r="A7" s="131"/>
      <c r="B7" s="155"/>
      <c r="C7" s="152"/>
      <c r="D7" s="81"/>
      <c r="E7" s="155"/>
      <c r="F7" s="152"/>
      <c r="G7" s="81"/>
      <c r="H7" s="155"/>
      <c r="I7" s="152"/>
      <c r="J7" s="81"/>
      <c r="K7" s="172">
        <v>8</v>
      </c>
      <c r="L7" s="171" t="s">
        <v>11</v>
      </c>
      <c r="M7" s="81"/>
      <c r="N7" s="172"/>
      <c r="O7" s="171"/>
    </row>
    <row r="8" spans="1:15" ht="14.25" customHeight="1">
      <c r="A8" s="131"/>
      <c r="B8" s="155"/>
      <c r="C8" s="152"/>
      <c r="D8" s="81"/>
      <c r="E8" s="155"/>
      <c r="F8" s="152"/>
      <c r="G8" s="81"/>
      <c r="H8" s="155">
        <v>9</v>
      </c>
      <c r="I8" s="152" t="s">
        <v>20</v>
      </c>
      <c r="J8" s="81"/>
      <c r="K8" s="172">
        <v>9</v>
      </c>
      <c r="L8" s="171" t="s">
        <v>30</v>
      </c>
      <c r="M8" s="81"/>
      <c r="N8" s="172"/>
      <c r="O8" s="171"/>
    </row>
    <row r="9" spans="1:15" ht="14.25" customHeight="1">
      <c r="A9" s="131"/>
      <c r="B9" s="155"/>
      <c r="C9" s="152"/>
      <c r="D9" s="81"/>
      <c r="E9" s="155"/>
      <c r="F9" s="152"/>
      <c r="G9" s="81"/>
      <c r="H9" s="155"/>
      <c r="I9" s="152"/>
      <c r="J9" s="81"/>
      <c r="K9" s="155">
        <v>13</v>
      </c>
      <c r="L9" s="152" t="s">
        <v>59</v>
      </c>
      <c r="M9" s="81"/>
      <c r="N9" s="155">
        <v>11</v>
      </c>
      <c r="O9" s="152" t="s">
        <v>8</v>
      </c>
    </row>
    <row r="10" spans="1:15" ht="14.25" customHeight="1">
      <c r="A10" s="131"/>
      <c r="B10" s="155"/>
      <c r="C10" s="152"/>
      <c r="D10" s="81"/>
      <c r="E10" s="155"/>
      <c r="F10" s="152"/>
      <c r="G10" s="81"/>
      <c r="H10" s="155"/>
      <c r="I10" s="152"/>
      <c r="J10" s="81"/>
      <c r="K10" s="172">
        <v>13</v>
      </c>
      <c r="L10" s="171" t="s">
        <v>66</v>
      </c>
      <c r="M10" s="81"/>
      <c r="N10" s="172"/>
      <c r="O10" s="171"/>
    </row>
    <row r="11" spans="1:15" ht="14.25" customHeight="1">
      <c r="A11" s="131"/>
      <c r="B11" s="155"/>
      <c r="C11" s="152"/>
      <c r="D11" s="81"/>
      <c r="E11" s="155"/>
      <c r="F11" s="152"/>
      <c r="G11" s="81"/>
      <c r="H11" s="155"/>
      <c r="I11" s="152"/>
      <c r="J11" s="81"/>
      <c r="K11" s="155">
        <v>14</v>
      </c>
      <c r="L11" s="152" t="s">
        <v>18</v>
      </c>
      <c r="M11" s="81"/>
      <c r="N11" s="155" t="s">
        <v>133</v>
      </c>
      <c r="O11" s="152"/>
    </row>
    <row r="12" spans="1:15" ht="14.25" customHeight="1">
      <c r="A12" s="131"/>
      <c r="B12" s="170"/>
      <c r="C12" s="171"/>
      <c r="D12" s="81"/>
      <c r="E12" s="170">
        <v>18</v>
      </c>
      <c r="F12" s="171" t="s">
        <v>9</v>
      </c>
      <c r="G12" s="81"/>
      <c r="H12" s="170">
        <v>18</v>
      </c>
      <c r="I12" s="171" t="s">
        <v>24</v>
      </c>
      <c r="J12" s="81"/>
      <c r="K12" s="155">
        <v>15</v>
      </c>
      <c r="L12" s="152" t="s">
        <v>2</v>
      </c>
      <c r="M12" s="81"/>
      <c r="N12" s="155">
        <v>17</v>
      </c>
      <c r="O12" s="152" t="s">
        <v>33</v>
      </c>
    </row>
    <row r="13" spans="1:15" ht="14.25" customHeight="1">
      <c r="A13" s="131"/>
      <c r="B13" s="155"/>
      <c r="C13" s="152"/>
      <c r="D13" s="81"/>
      <c r="E13" s="155"/>
      <c r="F13" s="152"/>
      <c r="G13" s="21"/>
      <c r="H13" s="155"/>
      <c r="I13" s="152"/>
      <c r="J13" s="81"/>
      <c r="K13" s="155">
        <v>19</v>
      </c>
      <c r="L13" s="152" t="s">
        <v>34</v>
      </c>
      <c r="M13" s="81"/>
      <c r="N13" s="155">
        <v>19</v>
      </c>
      <c r="O13" s="152" t="s">
        <v>3</v>
      </c>
    </row>
    <row r="14" spans="1:15" ht="14.25" customHeight="1">
      <c r="A14" s="131"/>
      <c r="B14" s="155"/>
      <c r="C14" s="152"/>
      <c r="D14" s="81"/>
      <c r="E14" s="155"/>
      <c r="F14" s="152"/>
      <c r="G14" s="81"/>
      <c r="H14" s="155"/>
      <c r="I14" s="152"/>
      <c r="J14" s="81"/>
      <c r="K14" s="172">
        <v>19</v>
      </c>
      <c r="L14" s="171" t="s">
        <v>45</v>
      </c>
      <c r="M14" s="81"/>
      <c r="N14" s="172"/>
      <c r="O14" s="171"/>
    </row>
    <row r="15" spans="1:15" ht="14.25" customHeight="1">
      <c r="A15" s="131"/>
      <c r="B15" s="155"/>
      <c r="C15" s="152"/>
      <c r="D15" s="81"/>
      <c r="E15" s="155"/>
      <c r="F15" s="152"/>
      <c r="G15" s="81"/>
      <c r="H15" s="155"/>
      <c r="I15" s="152"/>
      <c r="J15" s="81"/>
      <c r="K15" s="158">
        <v>20</v>
      </c>
      <c r="L15" s="152" t="s">
        <v>36</v>
      </c>
      <c r="M15" s="81"/>
      <c r="N15" s="158"/>
      <c r="O15" s="152"/>
    </row>
    <row r="16" spans="1:15" ht="14.25" customHeight="1">
      <c r="A16" s="131"/>
      <c r="B16" s="170"/>
      <c r="C16" s="171"/>
      <c r="D16" s="81"/>
      <c r="E16" s="170"/>
      <c r="F16" s="171"/>
      <c r="G16" s="81"/>
      <c r="H16" s="170"/>
      <c r="I16" s="171"/>
      <c r="J16" s="81"/>
      <c r="K16" s="158">
        <v>20</v>
      </c>
      <c r="L16" s="152" t="s">
        <v>10</v>
      </c>
      <c r="M16" s="81"/>
      <c r="N16" s="158"/>
      <c r="O16" s="152"/>
    </row>
    <row r="17" spans="1:15" ht="14.25" customHeight="1">
      <c r="A17" s="131"/>
      <c r="B17" s="170"/>
      <c r="C17" s="171"/>
      <c r="D17" s="81"/>
      <c r="E17" s="170"/>
      <c r="F17" s="171"/>
      <c r="G17" s="81"/>
      <c r="H17" s="170"/>
      <c r="I17" s="171"/>
      <c r="J17" s="81"/>
      <c r="K17" s="172">
        <v>22</v>
      </c>
      <c r="L17" s="171" t="s">
        <v>12</v>
      </c>
      <c r="M17" s="81"/>
      <c r="N17" s="172"/>
      <c r="O17" s="171"/>
    </row>
    <row r="18" spans="1:15" ht="14.25" customHeight="1">
      <c r="A18" s="131"/>
      <c r="B18" s="170"/>
      <c r="C18" s="171"/>
      <c r="D18" s="81"/>
      <c r="E18" s="170"/>
      <c r="F18" s="171"/>
      <c r="G18" s="81"/>
      <c r="H18" s="170"/>
      <c r="I18" s="171"/>
      <c r="J18" s="81"/>
      <c r="K18" s="155">
        <v>22</v>
      </c>
      <c r="L18" s="152" t="s">
        <v>7</v>
      </c>
      <c r="M18" s="81"/>
      <c r="N18" s="155">
        <v>27</v>
      </c>
      <c r="O18" s="152" t="s">
        <v>4</v>
      </c>
    </row>
    <row r="19" spans="1:15" ht="14.25" customHeight="1">
      <c r="A19" s="131"/>
      <c r="B19" s="182">
        <v>29</v>
      </c>
      <c r="C19" s="183" t="s">
        <v>5</v>
      </c>
      <c r="D19" s="81"/>
      <c r="E19" s="156">
        <v>30</v>
      </c>
      <c r="F19" s="157" t="s">
        <v>47</v>
      </c>
      <c r="G19" s="81"/>
      <c r="H19" s="156"/>
      <c r="I19" s="153"/>
      <c r="J19" s="81"/>
      <c r="K19" s="156">
        <v>23</v>
      </c>
      <c r="L19" s="157" t="s">
        <v>35</v>
      </c>
      <c r="M19" s="81"/>
      <c r="N19" s="156">
        <v>29</v>
      </c>
      <c r="O19" s="157" t="s">
        <v>0</v>
      </c>
    </row>
    <row r="20" spans="1:19" ht="14.25" customHeight="1">
      <c r="A20" s="131"/>
      <c r="B20" s="131"/>
      <c r="C20" s="131"/>
      <c r="D20" s="131"/>
      <c r="E20" s="131"/>
      <c r="F20" s="131"/>
      <c r="G20" s="81"/>
      <c r="H20" s="131"/>
      <c r="I20" s="131"/>
      <c r="J20" s="81"/>
      <c r="K20" s="150"/>
      <c r="L20" s="144"/>
      <c r="M20" s="81"/>
      <c r="N20" s="150"/>
      <c r="O20" s="144"/>
      <c r="S20" s="36"/>
    </row>
    <row r="21" spans="1:17" ht="14.25" customHeight="1">
      <c r="A21" s="131"/>
      <c r="B21" s="131"/>
      <c r="C21" s="131"/>
      <c r="D21" s="131"/>
      <c r="E21" s="131"/>
      <c r="F21" s="131"/>
      <c r="G21" s="81"/>
      <c r="H21" s="131"/>
      <c r="I21" s="131"/>
      <c r="J21" s="81"/>
      <c r="K21" s="149"/>
      <c r="L21" s="81"/>
      <c r="M21" s="81"/>
      <c r="N21" s="150"/>
      <c r="O21" s="144"/>
      <c r="P21" s="36"/>
      <c r="Q21" s="36"/>
    </row>
    <row r="22" spans="17:18" ht="15">
      <c r="Q22" s="142"/>
      <c r="R22" s="143"/>
    </row>
    <row r="23" spans="17:18" ht="15">
      <c r="Q23" s="142"/>
      <c r="R23" s="143"/>
    </row>
    <row r="24" spans="17:18" ht="15">
      <c r="Q24" s="142"/>
      <c r="R24" s="143"/>
    </row>
    <row r="25" spans="17:18" ht="15">
      <c r="Q25" s="142"/>
      <c r="R25" s="143"/>
    </row>
    <row r="26" spans="17:18" ht="15">
      <c r="Q26" s="142"/>
      <c r="R26" s="143"/>
    </row>
    <row r="27" spans="17:18" ht="15">
      <c r="Q27" s="142"/>
      <c r="R27" s="143"/>
    </row>
    <row r="28" spans="17:18" ht="15">
      <c r="Q28" s="142"/>
      <c r="R28" s="143"/>
    </row>
    <row r="29" spans="17:18" ht="15">
      <c r="Q29" s="142"/>
      <c r="R29" s="143"/>
    </row>
    <row r="30" spans="17:18" ht="15">
      <c r="Q30" s="142"/>
      <c r="R30" s="143"/>
    </row>
    <row r="31" spans="17:18" ht="15">
      <c r="Q31" s="142"/>
      <c r="R31" s="143"/>
    </row>
    <row r="32" spans="17:18" ht="15">
      <c r="Q32" s="142"/>
      <c r="R32" s="143"/>
    </row>
    <row r="33" spans="17:18" ht="15">
      <c r="Q33" s="142"/>
      <c r="R33" s="143"/>
    </row>
    <row r="34" spans="17:18" ht="15">
      <c r="Q34" s="142"/>
      <c r="R34" s="143"/>
    </row>
    <row r="35" spans="17:18" ht="15">
      <c r="Q35" s="142"/>
      <c r="R35" s="143"/>
    </row>
    <row r="36" spans="17:18" ht="15">
      <c r="Q36" s="142"/>
      <c r="R36" s="143"/>
    </row>
    <row r="37" spans="17:18" ht="15">
      <c r="Q37" s="142"/>
      <c r="R37" s="143"/>
    </row>
    <row r="38" spans="17:18" ht="15">
      <c r="Q38" s="142"/>
      <c r="R38" s="143"/>
    </row>
    <row r="39" spans="17:18" ht="15">
      <c r="Q39" s="142"/>
      <c r="R39" s="143"/>
    </row>
    <row r="40" spans="17:18" ht="15">
      <c r="Q40" s="142"/>
      <c r="R40" s="143"/>
    </row>
    <row r="41" spans="17:18" ht="15">
      <c r="Q41" s="142"/>
      <c r="R41" s="143"/>
    </row>
    <row r="42" spans="17:18" ht="15">
      <c r="Q42" s="142"/>
      <c r="R42" s="143"/>
    </row>
    <row r="43" spans="17:18" ht="15">
      <c r="Q43" s="142"/>
      <c r="R43" s="143"/>
    </row>
    <row r="44" spans="17:18" ht="15">
      <c r="Q44" s="142"/>
      <c r="R44" s="143"/>
    </row>
    <row r="45" spans="17:18" ht="15">
      <c r="Q45" s="142"/>
      <c r="R45" s="143"/>
    </row>
    <row r="46" spans="17:18" ht="15">
      <c r="Q46" s="142"/>
      <c r="R46" s="143"/>
    </row>
    <row r="47" spans="17:18" ht="15">
      <c r="Q47" s="142"/>
      <c r="R47" s="143"/>
    </row>
    <row r="48" spans="17:18" ht="15">
      <c r="Q48" s="142"/>
      <c r="R48" s="143"/>
    </row>
    <row r="49" spans="17:18" ht="15">
      <c r="Q49" s="142"/>
      <c r="R49" s="143"/>
    </row>
  </sheetData>
  <sheetProtection/>
  <mergeCells count="5">
    <mergeCell ref="B3:C3"/>
    <mergeCell ref="E3:F3"/>
    <mergeCell ref="H3:I3"/>
    <mergeCell ref="K3:L3"/>
    <mergeCell ref="N3:O3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93" zoomScaleNormal="93" zoomScalePageLayoutView="0" workbookViewId="0" topLeftCell="A1">
      <selection activeCell="D7" sqref="D7"/>
    </sheetView>
  </sheetViews>
  <sheetFormatPr defaultColWidth="11.421875" defaultRowHeight="15"/>
  <cols>
    <col min="1" max="1" width="4.00390625" style="6" customWidth="1"/>
    <col min="2" max="2" width="21.28125" style="6" customWidth="1"/>
    <col min="3" max="3" width="10.8515625" style="25" customWidth="1"/>
    <col min="4" max="6" width="12.00390625" style="25" customWidth="1"/>
    <col min="7" max="7" width="13.00390625" style="25" customWidth="1"/>
    <col min="8" max="8" width="12.00390625" style="25" customWidth="1"/>
    <col min="9" max="9" width="12.00390625" style="9" customWidth="1"/>
    <col min="10" max="10" width="11.421875" style="9" customWidth="1"/>
    <col min="11" max="11" width="11.140625" style="6" customWidth="1"/>
    <col min="12" max="12" width="11.421875" style="6" customWidth="1"/>
    <col min="13" max="13" width="10.57421875" style="6" customWidth="1"/>
    <col min="14" max="14" width="10.00390625" style="6" customWidth="1"/>
    <col min="15" max="15" width="18.8515625" style="6" customWidth="1"/>
    <col min="16" max="16" width="9.8515625" style="6" customWidth="1"/>
    <col min="17" max="16384" width="11.421875" style="6" customWidth="1"/>
  </cols>
  <sheetData>
    <row r="1" spans="2:14" ht="15.75">
      <c r="B1" s="27" t="s">
        <v>128</v>
      </c>
      <c r="F1" s="10"/>
      <c r="G1" s="10"/>
      <c r="H1" s="10"/>
      <c r="I1" s="10"/>
      <c r="K1" s="184"/>
      <c r="L1" s="4"/>
      <c r="M1" s="4"/>
      <c r="N1" s="5"/>
    </row>
    <row r="2" spans="2:9" ht="12.75" customHeight="1">
      <c r="B2" s="8"/>
      <c r="I2" s="11"/>
    </row>
    <row r="3" spans="2:15" ht="75.75" customHeight="1">
      <c r="B3" s="76" t="s">
        <v>19</v>
      </c>
      <c r="C3" s="105" t="s">
        <v>16</v>
      </c>
      <c r="D3" s="96" t="s">
        <v>28</v>
      </c>
      <c r="E3" s="96" t="s">
        <v>15</v>
      </c>
      <c r="F3" s="96" t="s">
        <v>17</v>
      </c>
      <c r="G3" s="96" t="s">
        <v>13</v>
      </c>
      <c r="H3" s="96" t="s">
        <v>21</v>
      </c>
      <c r="I3" s="76" t="s">
        <v>40</v>
      </c>
      <c r="J3" s="106" t="s">
        <v>27</v>
      </c>
      <c r="K3" s="107" t="s">
        <v>14</v>
      </c>
      <c r="L3" s="108" t="s">
        <v>22</v>
      </c>
      <c r="M3" s="187" t="s">
        <v>131</v>
      </c>
      <c r="N3" s="188"/>
      <c r="O3" s="76" t="s">
        <v>19</v>
      </c>
    </row>
    <row r="4" spans="2:16" ht="12.75">
      <c r="B4" s="42" t="s">
        <v>8</v>
      </c>
      <c r="C4" s="43">
        <v>54832.284</v>
      </c>
      <c r="D4" s="43">
        <v>8880.224</v>
      </c>
      <c r="E4" s="43">
        <v>45952.06</v>
      </c>
      <c r="F4" s="43">
        <v>9408.672</v>
      </c>
      <c r="G4" s="43">
        <v>8704.576609848984</v>
      </c>
      <c r="H4" s="43">
        <v>27838.811390151015</v>
      </c>
      <c r="I4" s="43">
        <v>1719.0466033418254</v>
      </c>
      <c r="J4" s="97">
        <v>28712.51921319081</v>
      </c>
      <c r="K4" s="161">
        <v>0.5236425900695804</v>
      </c>
      <c r="L4" s="97">
        <v>26119.764786809188</v>
      </c>
      <c r="M4" s="98">
        <v>42562.1295453754</v>
      </c>
      <c r="N4" s="88" t="s">
        <v>72</v>
      </c>
      <c r="O4" s="42" t="s">
        <v>8</v>
      </c>
      <c r="P4" s="69"/>
    </row>
    <row r="5" spans="2:16" ht="12.75">
      <c r="B5" s="175" t="s">
        <v>3</v>
      </c>
      <c r="C5" s="62">
        <v>55749.5935</v>
      </c>
      <c r="D5" s="62">
        <v>13176.343499999999</v>
      </c>
      <c r="E5" s="62">
        <v>42573.25</v>
      </c>
      <c r="F5" s="62">
        <v>7714.2276</v>
      </c>
      <c r="G5" s="62">
        <v>7846.49</v>
      </c>
      <c r="H5" s="62">
        <v>27012.53</v>
      </c>
      <c r="I5" s="62">
        <v>1755.8144500000003</v>
      </c>
      <c r="J5" s="100">
        <v>30492.87555</v>
      </c>
      <c r="K5" s="162">
        <v>0.5469613971265996</v>
      </c>
      <c r="L5" s="100">
        <v>25256.715549999997</v>
      </c>
      <c r="M5" s="101">
        <v>42570.64090995121</v>
      </c>
      <c r="N5" s="89" t="s">
        <v>82</v>
      </c>
      <c r="O5" s="175" t="s">
        <v>3</v>
      </c>
      <c r="P5" s="69"/>
    </row>
    <row r="6" spans="2:16" ht="12.75">
      <c r="B6" s="80" t="s">
        <v>4</v>
      </c>
      <c r="C6" s="43">
        <v>59482.45590517242</v>
      </c>
      <c r="D6" s="43">
        <v>13018.045905172416</v>
      </c>
      <c r="E6" s="43">
        <v>46464.41</v>
      </c>
      <c r="F6" s="43">
        <v>6042.36</v>
      </c>
      <c r="G6" s="43">
        <v>12906.890000000001</v>
      </c>
      <c r="H6" s="43">
        <v>27515.160000000003</v>
      </c>
      <c r="I6" s="43">
        <v>1877.9096700000002</v>
      </c>
      <c r="J6" s="97">
        <v>33845.20557517242</v>
      </c>
      <c r="K6" s="161">
        <v>0.568994757532016</v>
      </c>
      <c r="L6" s="97">
        <v>25637.250330000003</v>
      </c>
      <c r="M6" s="98">
        <v>42578.683086499186</v>
      </c>
      <c r="N6" s="88" t="s">
        <v>87</v>
      </c>
      <c r="O6" s="80" t="s">
        <v>4</v>
      </c>
      <c r="P6" s="69"/>
    </row>
    <row r="7" spans="2:16" ht="12.75">
      <c r="B7" s="175" t="s">
        <v>111</v>
      </c>
      <c r="C7" s="62">
        <v>5927.237517262284</v>
      </c>
      <c r="D7" s="62">
        <v>878.4832436146827</v>
      </c>
      <c r="E7" s="62">
        <v>5048.754273647602</v>
      </c>
      <c r="F7" s="62">
        <v>651.2893013005407</v>
      </c>
      <c r="G7" s="62">
        <v>439.74649723470617</v>
      </c>
      <c r="H7" s="62">
        <v>3957.7184751123546</v>
      </c>
      <c r="I7" s="62">
        <v>257.25170088230306</v>
      </c>
      <c r="J7" s="100">
        <v>2226.7707430322325</v>
      </c>
      <c r="K7" s="162">
        <v>0.3756844122657581</v>
      </c>
      <c r="L7" s="100">
        <v>3700.4667742300517</v>
      </c>
      <c r="M7" s="101">
        <v>42508.124810477</v>
      </c>
      <c r="N7" s="89" t="s">
        <v>80</v>
      </c>
      <c r="O7" s="175" t="s">
        <v>24</v>
      </c>
      <c r="P7" s="69"/>
    </row>
    <row r="8" spans="2:16" ht="12.75">
      <c r="B8" s="80" t="s">
        <v>112</v>
      </c>
      <c r="C8" s="43">
        <v>25408.41</v>
      </c>
      <c r="D8" s="43">
        <v>2674.41</v>
      </c>
      <c r="E8" s="43">
        <v>22734</v>
      </c>
      <c r="F8" s="43">
        <v>1773.252</v>
      </c>
      <c r="G8" s="43">
        <v>339.9495999999999</v>
      </c>
      <c r="H8" s="43">
        <v>20620.7984</v>
      </c>
      <c r="I8" s="43">
        <v>1273.3343012</v>
      </c>
      <c r="J8" s="97">
        <v>6060.945901200001</v>
      </c>
      <c r="K8" s="161">
        <v>0.23854093590271885</v>
      </c>
      <c r="L8" s="97">
        <v>19347.4640988</v>
      </c>
      <c r="M8" s="98">
        <v>42458.06744160449</v>
      </c>
      <c r="N8" s="88" t="s">
        <v>71</v>
      </c>
      <c r="O8" s="80" t="s">
        <v>5</v>
      </c>
      <c r="P8" s="69"/>
    </row>
    <row r="9" spans="2:16" ht="12.75">
      <c r="B9" s="66" t="s">
        <v>113</v>
      </c>
      <c r="C9" s="62">
        <v>14612.868851793908</v>
      </c>
      <c r="D9" s="62">
        <v>2144.550718863952</v>
      </c>
      <c r="E9" s="62">
        <v>12468.318132929955</v>
      </c>
      <c r="F9" s="62">
        <v>2493.6636265859906</v>
      </c>
      <c r="G9" s="62">
        <v>1207.8821265714637</v>
      </c>
      <c r="H9" s="62">
        <v>8766.7723797725</v>
      </c>
      <c r="I9" s="62">
        <v>712.3002558565156</v>
      </c>
      <c r="J9" s="100">
        <v>6558.396727877923</v>
      </c>
      <c r="K9" s="162">
        <v>0.4488096618394546</v>
      </c>
      <c r="L9" s="100">
        <v>8054.4721239159835</v>
      </c>
      <c r="M9" s="101">
        <v>42534.8155265714</v>
      </c>
      <c r="N9" s="89" t="s">
        <v>94</v>
      </c>
      <c r="O9" s="66" t="s">
        <v>66</v>
      </c>
      <c r="P9" s="69"/>
    </row>
    <row r="10" spans="2:16" ht="12.75">
      <c r="B10" s="42" t="s">
        <v>6</v>
      </c>
      <c r="C10" s="43">
        <v>53554.68183615081</v>
      </c>
      <c r="D10" s="43">
        <v>289.4530543327504</v>
      </c>
      <c r="E10" s="43">
        <v>53265.22878181806</v>
      </c>
      <c r="F10" s="43">
        <v>144.7265271663752</v>
      </c>
      <c r="G10" s="43">
        <v>19015.096882885417</v>
      </c>
      <c r="H10" s="43">
        <v>34105.405371766275</v>
      </c>
      <c r="I10" s="43">
        <v>2771.0641864560102</v>
      </c>
      <c r="J10" s="97">
        <v>22220.34065084055</v>
      </c>
      <c r="K10" s="161">
        <v>0.4149093952013965</v>
      </c>
      <c r="L10" s="97">
        <v>31334.341185310266</v>
      </c>
      <c r="M10" s="98">
        <v>42522.44192924851</v>
      </c>
      <c r="N10" s="88" t="s">
        <v>69</v>
      </c>
      <c r="O10" s="42" t="s">
        <v>6</v>
      </c>
      <c r="P10" s="69"/>
    </row>
    <row r="11" spans="2:16" ht="12.75">
      <c r="B11" s="66" t="s">
        <v>11</v>
      </c>
      <c r="C11" s="62">
        <v>33984.248</v>
      </c>
      <c r="D11" s="62">
        <v>7822.438</v>
      </c>
      <c r="E11" s="62">
        <v>26161.81</v>
      </c>
      <c r="F11" s="62">
        <v>1661.287</v>
      </c>
      <c r="G11" s="62">
        <v>3897.2083439999997</v>
      </c>
      <c r="H11" s="62">
        <v>20603.314656000002</v>
      </c>
      <c r="I11" s="62">
        <v>1406.176225272</v>
      </c>
      <c r="J11" s="100">
        <v>14787.109569272001</v>
      </c>
      <c r="K11" s="162">
        <v>0.4351165742808845</v>
      </c>
      <c r="L11" s="100">
        <v>19197.138430728002</v>
      </c>
      <c r="M11" s="101">
        <v>42529.817549612526</v>
      </c>
      <c r="N11" s="89" t="s">
        <v>96</v>
      </c>
      <c r="O11" s="66" t="s">
        <v>11</v>
      </c>
      <c r="P11" s="69"/>
    </row>
    <row r="12" spans="2:16" ht="12.75">
      <c r="B12" s="80" t="s">
        <v>58</v>
      </c>
      <c r="C12" s="43">
        <v>16539.8135</v>
      </c>
      <c r="D12" s="43">
        <v>4103.8635</v>
      </c>
      <c r="E12" s="43">
        <v>12435.95</v>
      </c>
      <c r="F12" s="43">
        <v>447.6942000000001</v>
      </c>
      <c r="G12" s="43">
        <v>1989.6511600000003</v>
      </c>
      <c r="H12" s="43">
        <v>9998.60464</v>
      </c>
      <c r="I12" s="43">
        <v>649.9093016</v>
      </c>
      <c r="J12" s="97">
        <v>7191.1181616</v>
      </c>
      <c r="K12" s="161">
        <v>0.43477625437554057</v>
      </c>
      <c r="L12" s="97">
        <v>9348.695338399999</v>
      </c>
      <c r="M12" s="98">
        <v>42529.69333284707</v>
      </c>
      <c r="N12" s="88" t="s">
        <v>83</v>
      </c>
      <c r="O12" s="80" t="s">
        <v>58</v>
      </c>
      <c r="P12" s="69"/>
    </row>
    <row r="13" spans="2:16" ht="12.75">
      <c r="B13" s="66" t="s">
        <v>7</v>
      </c>
      <c r="C13" s="62">
        <v>52942.078</v>
      </c>
      <c r="D13" s="62">
        <v>10032.357999999998</v>
      </c>
      <c r="E13" s="62">
        <v>42909.72</v>
      </c>
      <c r="F13" s="62">
        <v>3517.4229044</v>
      </c>
      <c r="G13" s="62">
        <v>9151.18947</v>
      </c>
      <c r="H13" s="62">
        <v>30241.107625600005</v>
      </c>
      <c r="I13" s="62">
        <v>2358.8063947968</v>
      </c>
      <c r="J13" s="100">
        <v>25059.776769196797</v>
      </c>
      <c r="K13" s="162">
        <v>0.473343278463622</v>
      </c>
      <c r="L13" s="100">
        <v>27882.301230803205</v>
      </c>
      <c r="M13" s="101">
        <v>42543.770296639224</v>
      </c>
      <c r="N13" s="89" t="s">
        <v>95</v>
      </c>
      <c r="O13" s="66" t="s">
        <v>7</v>
      </c>
      <c r="P13" s="69"/>
    </row>
    <row r="14" spans="2:16" ht="12.75">
      <c r="B14" s="80" t="s">
        <v>114</v>
      </c>
      <c r="C14" s="43">
        <v>56246</v>
      </c>
      <c r="D14" s="43">
        <v>18819</v>
      </c>
      <c r="E14" s="43">
        <v>37427.35</v>
      </c>
      <c r="F14" s="43">
        <v>9404</v>
      </c>
      <c r="G14" s="43">
        <v>2474</v>
      </c>
      <c r="H14" s="43">
        <v>25549.35</v>
      </c>
      <c r="I14" s="43">
        <v>1660.70775</v>
      </c>
      <c r="J14" s="97">
        <v>32357.70775</v>
      </c>
      <c r="K14" s="161">
        <v>0.5752890472211357</v>
      </c>
      <c r="L14" s="97">
        <v>23888.642249999997</v>
      </c>
      <c r="M14" s="98">
        <v>42580.98050223572</v>
      </c>
      <c r="N14" s="88" t="s">
        <v>73</v>
      </c>
      <c r="O14" s="80" t="s">
        <v>0</v>
      </c>
      <c r="P14" s="69"/>
    </row>
    <row r="15" spans="2:16" ht="12.75">
      <c r="B15" s="66" t="s">
        <v>25</v>
      </c>
      <c r="C15" s="62">
        <v>25121.1808</v>
      </c>
      <c r="D15" s="62">
        <v>4953.2608</v>
      </c>
      <c r="E15" s="62">
        <v>20167.92</v>
      </c>
      <c r="F15" s="62">
        <v>3126.04</v>
      </c>
      <c r="G15" s="62">
        <v>3868.52492</v>
      </c>
      <c r="H15" s="62">
        <v>13173.355079999998</v>
      </c>
      <c r="I15" s="62">
        <v>984.7082922299999</v>
      </c>
      <c r="J15" s="100">
        <v>12932.53401223</v>
      </c>
      <c r="K15" s="162">
        <v>0.514805976486185</v>
      </c>
      <c r="L15" s="100">
        <v>12188.646787769998</v>
      </c>
      <c r="M15" s="101">
        <v>42558.904181417456</v>
      </c>
      <c r="N15" s="89" t="s">
        <v>86</v>
      </c>
      <c r="O15" s="66" t="s">
        <v>25</v>
      </c>
      <c r="P15" s="69"/>
    </row>
    <row r="16" spans="2:16" ht="12.75">
      <c r="B16" s="42" t="s">
        <v>33</v>
      </c>
      <c r="C16" s="43">
        <v>12281.836358353376</v>
      </c>
      <c r="D16" s="43">
        <v>2723.9871226849464</v>
      </c>
      <c r="E16" s="43">
        <v>9557.849235668431</v>
      </c>
      <c r="F16" s="43">
        <v>1768.202167356895</v>
      </c>
      <c r="G16" s="43">
        <v>1609.5618209747486</v>
      </c>
      <c r="H16" s="43">
        <v>6180.085247336787</v>
      </c>
      <c r="I16" s="43">
        <v>542.3024804538031</v>
      </c>
      <c r="J16" s="97">
        <v>6644.053591470392</v>
      </c>
      <c r="K16" s="161">
        <v>0.5409658130603167</v>
      </c>
      <c r="L16" s="97">
        <v>5637.782766882983</v>
      </c>
      <c r="M16" s="98">
        <v>42568.452521767016</v>
      </c>
      <c r="N16" s="88" t="s">
        <v>93</v>
      </c>
      <c r="O16" s="42" t="s">
        <v>33</v>
      </c>
      <c r="P16" s="69"/>
    </row>
    <row r="17" spans="2:16" ht="12.75">
      <c r="B17" s="66" t="s">
        <v>47</v>
      </c>
      <c r="C17" s="62">
        <v>38170.945</v>
      </c>
      <c r="D17" s="62">
        <v>3705.095</v>
      </c>
      <c r="E17" s="62">
        <v>34465.85</v>
      </c>
      <c r="F17" s="62">
        <v>1378.6399999999999</v>
      </c>
      <c r="G17" s="62">
        <v>5283.61895</v>
      </c>
      <c r="H17" s="62">
        <v>27803.59105</v>
      </c>
      <c r="I17" s="62">
        <v>2078.3184309875005</v>
      </c>
      <c r="J17" s="100">
        <v>12445.6723809875</v>
      </c>
      <c r="K17" s="162">
        <v>0.32605093693613035</v>
      </c>
      <c r="L17" s="100">
        <v>25725.2726190125</v>
      </c>
      <c r="M17" s="101">
        <v>42490.008591981685</v>
      </c>
      <c r="N17" s="89" t="s">
        <v>70</v>
      </c>
      <c r="O17" s="66" t="s">
        <v>47</v>
      </c>
      <c r="P17" s="69"/>
    </row>
    <row r="18" spans="2:16" ht="12.75">
      <c r="B18" s="42" t="s">
        <v>26</v>
      </c>
      <c r="C18" s="43">
        <v>39558.9218</v>
      </c>
      <c r="D18" s="43">
        <v>9096.2518</v>
      </c>
      <c r="E18" s="43">
        <v>30462.67</v>
      </c>
      <c r="F18" s="43">
        <v>2890.9387</v>
      </c>
      <c r="G18" s="43">
        <v>6326.019605990001</v>
      </c>
      <c r="H18" s="43">
        <v>21245.71169401</v>
      </c>
      <c r="I18" s="43">
        <v>1519.0683861217149</v>
      </c>
      <c r="J18" s="97">
        <v>19832.278492111716</v>
      </c>
      <c r="K18" s="161">
        <v>0.5013351625804856</v>
      </c>
      <c r="L18" s="97">
        <v>19726.643307888284</v>
      </c>
      <c r="M18" s="98">
        <v>42553.98733434188</v>
      </c>
      <c r="N18" s="88" t="s">
        <v>90</v>
      </c>
      <c r="O18" s="42" t="s">
        <v>26</v>
      </c>
      <c r="P18" s="69"/>
    </row>
    <row r="19" spans="2:16" ht="12.75">
      <c r="B19" s="66" t="s">
        <v>115</v>
      </c>
      <c r="C19" s="62">
        <v>11345.7979</v>
      </c>
      <c r="D19" s="62">
        <v>2165.7979</v>
      </c>
      <c r="E19" s="62">
        <v>9180</v>
      </c>
      <c r="F19" s="62">
        <v>964.005</v>
      </c>
      <c r="G19" s="62">
        <v>1682.91</v>
      </c>
      <c r="H19" s="62">
        <v>6533.085</v>
      </c>
      <c r="I19" s="62">
        <v>445.88305125</v>
      </c>
      <c r="J19" s="100">
        <v>5258.59595125</v>
      </c>
      <c r="K19" s="162">
        <v>0.4634840138700162</v>
      </c>
      <c r="L19" s="100">
        <v>6087.20194875</v>
      </c>
      <c r="M19" s="101">
        <v>42540.17166506255</v>
      </c>
      <c r="N19" s="89" t="s">
        <v>85</v>
      </c>
      <c r="O19" s="66" t="s">
        <v>34</v>
      </c>
      <c r="P19" s="69"/>
    </row>
    <row r="20" spans="2:16" ht="12.75">
      <c r="B20" s="42" t="s">
        <v>116</v>
      </c>
      <c r="C20" s="43">
        <v>10705.693</v>
      </c>
      <c r="D20" s="43">
        <v>2576.893</v>
      </c>
      <c r="E20" s="43">
        <v>8128.8</v>
      </c>
      <c r="F20" s="43">
        <v>731.61</v>
      </c>
      <c r="G20" s="43">
        <v>1060</v>
      </c>
      <c r="H20" s="43">
        <v>6337.1900000000005</v>
      </c>
      <c r="I20" s="43">
        <v>432.51321750000005</v>
      </c>
      <c r="J20" s="97">
        <v>4801.0162175</v>
      </c>
      <c r="K20" s="161">
        <v>0.4484545014974743</v>
      </c>
      <c r="L20" s="97">
        <v>5904.676782500001</v>
      </c>
      <c r="M20" s="98">
        <v>42534.685893046575</v>
      </c>
      <c r="N20" s="88" t="s">
        <v>84</v>
      </c>
      <c r="O20" s="42" t="s">
        <v>59</v>
      </c>
      <c r="P20" s="69"/>
    </row>
    <row r="21" spans="2:16" ht="12.75">
      <c r="B21" s="175" t="s">
        <v>1</v>
      </c>
      <c r="C21" s="62">
        <v>62684.522899999996</v>
      </c>
      <c r="D21" s="62">
        <v>8124.1329000000005</v>
      </c>
      <c r="E21" s="62">
        <v>54560.39</v>
      </c>
      <c r="F21" s="62">
        <v>6712.1625</v>
      </c>
      <c r="G21" s="62">
        <v>9599.483464350002</v>
      </c>
      <c r="H21" s="62">
        <v>38248.74403565</v>
      </c>
      <c r="I21" s="62">
        <v>2113.243107969663</v>
      </c>
      <c r="J21" s="100">
        <v>26549.021972319664</v>
      </c>
      <c r="K21" s="162">
        <v>0.423533924229958</v>
      </c>
      <c r="L21" s="100">
        <v>36135.50092768034</v>
      </c>
      <c r="M21" s="101">
        <v>42525.589882343935</v>
      </c>
      <c r="N21" s="89" t="s">
        <v>92</v>
      </c>
      <c r="O21" s="175" t="s">
        <v>1</v>
      </c>
      <c r="P21" s="69"/>
    </row>
    <row r="22" spans="2:16" ht="12.75">
      <c r="B22" s="80" t="s">
        <v>117</v>
      </c>
      <c r="C22" s="43">
        <v>17758.675</v>
      </c>
      <c r="D22" s="43">
        <v>1614.4250000000002</v>
      </c>
      <c r="E22" s="43">
        <v>16144.25</v>
      </c>
      <c r="F22" s="43">
        <v>1614.4250000000002</v>
      </c>
      <c r="G22" s="43">
        <v>1221.0625</v>
      </c>
      <c r="H22" s="43">
        <v>13308.7625</v>
      </c>
      <c r="I22" s="43">
        <v>778.56260625</v>
      </c>
      <c r="J22" s="97">
        <v>5228.47510625</v>
      </c>
      <c r="K22" s="161">
        <v>0.29441808616070736</v>
      </c>
      <c r="L22" s="97">
        <v>12530.199893750001</v>
      </c>
      <c r="M22" s="98">
        <v>42478.46260144866</v>
      </c>
      <c r="N22" s="88" t="s">
        <v>79</v>
      </c>
      <c r="O22" s="80" t="s">
        <v>9</v>
      </c>
      <c r="P22" s="69"/>
    </row>
    <row r="23" spans="2:16" ht="12.75">
      <c r="B23" s="175" t="s">
        <v>10</v>
      </c>
      <c r="C23" s="62">
        <v>58143.1284</v>
      </c>
      <c r="D23" s="62">
        <v>9287.4284</v>
      </c>
      <c r="E23" s="62">
        <v>48855.7</v>
      </c>
      <c r="F23" s="62">
        <v>6884.507266027586</v>
      </c>
      <c r="G23" s="62">
        <v>8702.341250786207</v>
      </c>
      <c r="H23" s="62">
        <v>33268.851483186205</v>
      </c>
      <c r="I23" s="62">
        <v>2270.5991137274586</v>
      </c>
      <c r="J23" s="100">
        <v>27144.87603054125</v>
      </c>
      <c r="K23" s="162">
        <v>0.4668630116321923</v>
      </c>
      <c r="L23" s="100">
        <v>30998.252369458747</v>
      </c>
      <c r="M23" s="101">
        <v>42541.40499924575</v>
      </c>
      <c r="N23" s="89" t="s">
        <v>76</v>
      </c>
      <c r="O23" s="175" t="s">
        <v>10</v>
      </c>
      <c r="P23" s="69"/>
    </row>
    <row r="24" spans="2:16" ht="12.75">
      <c r="B24" s="80" t="s">
        <v>18</v>
      </c>
      <c r="C24" s="43">
        <v>11878.570779229385</v>
      </c>
      <c r="D24" s="43">
        <v>2029.8266216885754</v>
      </c>
      <c r="E24" s="43">
        <v>9848.74415754081</v>
      </c>
      <c r="F24" s="43">
        <v>2115.126584000165</v>
      </c>
      <c r="G24" s="43">
        <v>685.9211352000217</v>
      </c>
      <c r="H24" s="43">
        <v>7047.696438340623</v>
      </c>
      <c r="I24" s="43">
        <v>526.8153087659615</v>
      </c>
      <c r="J24" s="97">
        <v>5357.689649654723</v>
      </c>
      <c r="K24" s="161">
        <v>0.45103823929921477</v>
      </c>
      <c r="L24" s="97">
        <v>6520.881129574662</v>
      </c>
      <c r="M24" s="98">
        <v>42535.62895734421</v>
      </c>
      <c r="N24" s="88" t="s">
        <v>78</v>
      </c>
      <c r="O24" s="80" t="s">
        <v>18</v>
      </c>
      <c r="P24" s="69"/>
    </row>
    <row r="25" spans="2:16" ht="12.75">
      <c r="B25" s="175" t="s">
        <v>2</v>
      </c>
      <c r="C25" s="62">
        <v>21576.76</v>
      </c>
      <c r="D25" s="62">
        <v>4141.05</v>
      </c>
      <c r="E25" s="62">
        <v>17435.71</v>
      </c>
      <c r="F25" s="62">
        <v>1917.96</v>
      </c>
      <c r="G25" s="62">
        <v>2788.79</v>
      </c>
      <c r="H25" s="62">
        <v>12728.96</v>
      </c>
      <c r="I25" s="62">
        <v>951.48976</v>
      </c>
      <c r="J25" s="100">
        <v>9799.28976</v>
      </c>
      <c r="K25" s="162">
        <v>0.45415946416422115</v>
      </c>
      <c r="L25" s="100">
        <v>11777.470239999999</v>
      </c>
      <c r="M25" s="101">
        <v>42536.76820441994</v>
      </c>
      <c r="N25" s="89" t="s">
        <v>91</v>
      </c>
      <c r="O25" s="175" t="s">
        <v>2</v>
      </c>
      <c r="P25" s="69"/>
    </row>
    <row r="26" spans="2:16" ht="12.75">
      <c r="B26" s="80" t="s">
        <v>45</v>
      </c>
      <c r="C26" s="43">
        <v>15475.82916075997</v>
      </c>
      <c r="D26" s="43">
        <v>3926.7045176366046</v>
      </c>
      <c r="E26" s="43">
        <v>11549.124643123365</v>
      </c>
      <c r="F26" s="43">
        <v>1270.4044027647838</v>
      </c>
      <c r="G26" s="43">
        <v>1401.6205064462886</v>
      </c>
      <c r="H26" s="43">
        <v>8877.099733912293</v>
      </c>
      <c r="I26" s="43">
        <v>605.862056839514</v>
      </c>
      <c r="J26" s="97">
        <v>7204.591483687191</v>
      </c>
      <c r="K26" s="161">
        <v>0.46553831842205445</v>
      </c>
      <c r="L26" s="97">
        <v>8271.237677072779</v>
      </c>
      <c r="M26" s="98">
        <v>42540.92148622405</v>
      </c>
      <c r="N26" s="88" t="s">
        <v>89</v>
      </c>
      <c r="O26" s="80" t="s">
        <v>45</v>
      </c>
      <c r="P26" s="69"/>
    </row>
    <row r="27" spans="2:16" ht="12.75">
      <c r="B27" s="175" t="s">
        <v>118</v>
      </c>
      <c r="C27" s="62">
        <v>7174.692724837909</v>
      </c>
      <c r="D27" s="62">
        <v>1362.8719675775535</v>
      </c>
      <c r="E27" s="62">
        <v>5811.820757260356</v>
      </c>
      <c r="F27" s="62">
        <v>958.9504249479587</v>
      </c>
      <c r="G27" s="62">
        <v>776.4592531699835</v>
      </c>
      <c r="H27" s="62">
        <v>4076.4110791424137</v>
      </c>
      <c r="I27" s="62">
        <v>317.96006417310826</v>
      </c>
      <c r="J27" s="100">
        <v>3416.2417098686037</v>
      </c>
      <c r="K27" s="162">
        <v>0.47615164034021873</v>
      </c>
      <c r="L27" s="100">
        <v>3758.4510149693056</v>
      </c>
      <c r="M27" s="101">
        <v>42544.79534872418</v>
      </c>
      <c r="N27" s="89" t="s">
        <v>75</v>
      </c>
      <c r="O27" s="175" t="s">
        <v>35</v>
      </c>
      <c r="P27" s="69"/>
    </row>
    <row r="28" spans="2:16" ht="12.75">
      <c r="B28" s="80" t="s">
        <v>20</v>
      </c>
      <c r="C28" s="43">
        <v>53636.84895022561</v>
      </c>
      <c r="D28" s="43">
        <v>5192.592425418639</v>
      </c>
      <c r="E28" s="43">
        <v>48444.25652480697</v>
      </c>
      <c r="F28" s="43">
        <v>4515.297761233598</v>
      </c>
      <c r="G28" s="43">
        <v>6806.7090936034665</v>
      </c>
      <c r="H28" s="43">
        <v>37122.24966996991</v>
      </c>
      <c r="I28" s="43">
        <v>2412.9462285480445</v>
      </c>
      <c r="J28" s="97">
        <v>18927.545508803745</v>
      </c>
      <c r="K28" s="161">
        <v>0.3528832487226886</v>
      </c>
      <c r="L28" s="97">
        <v>34709.303441421864</v>
      </c>
      <c r="M28" s="98">
        <v>42499.80238578378</v>
      </c>
      <c r="N28" s="88" t="s">
        <v>81</v>
      </c>
      <c r="O28" s="80" t="s">
        <v>20</v>
      </c>
      <c r="P28" s="69"/>
    </row>
    <row r="29" spans="2:16" ht="12.75">
      <c r="B29" s="175" t="s">
        <v>36</v>
      </c>
      <c r="C29" s="62">
        <v>13982.484</v>
      </c>
      <c r="D29" s="62">
        <v>3640.3840000000005</v>
      </c>
      <c r="E29" s="62">
        <v>10342.1</v>
      </c>
      <c r="F29" s="62">
        <v>1385.8280000000002</v>
      </c>
      <c r="G29" s="62">
        <v>979.10268</v>
      </c>
      <c r="H29" s="62">
        <v>7977.16932</v>
      </c>
      <c r="I29" s="62">
        <v>518.5160058</v>
      </c>
      <c r="J29" s="100">
        <v>6523.8306858000005</v>
      </c>
      <c r="K29" s="162">
        <v>0.4665716539207197</v>
      </c>
      <c r="L29" s="100">
        <v>7458.6533142</v>
      </c>
      <c r="M29" s="101">
        <v>42541.298653681064</v>
      </c>
      <c r="N29" s="89" t="s">
        <v>74</v>
      </c>
      <c r="O29" s="175" t="s">
        <v>36</v>
      </c>
      <c r="P29" s="69"/>
    </row>
    <row r="30" spans="2:16" ht="13.5" customHeight="1">
      <c r="B30" s="80" t="s">
        <v>30</v>
      </c>
      <c r="C30" s="43">
        <v>20725.301</v>
      </c>
      <c r="D30" s="43">
        <v>2874.011</v>
      </c>
      <c r="E30" s="43">
        <v>17851.29</v>
      </c>
      <c r="F30" s="43">
        <v>3945.0710000000004</v>
      </c>
      <c r="G30" s="43">
        <v>1322.5236299999997</v>
      </c>
      <c r="H30" s="43">
        <v>12583.695370000001</v>
      </c>
      <c r="I30" s="43">
        <v>899.7342189550002</v>
      </c>
      <c r="J30" s="97">
        <v>9041.339848955</v>
      </c>
      <c r="K30" s="161">
        <v>0.4362464916169372</v>
      </c>
      <c r="L30" s="97">
        <v>11683.961151045001</v>
      </c>
      <c r="M30" s="98">
        <v>42530.22996944018</v>
      </c>
      <c r="N30" s="88" t="s">
        <v>88</v>
      </c>
      <c r="O30" s="80" t="s">
        <v>30</v>
      </c>
      <c r="P30" s="69"/>
    </row>
    <row r="31" spans="2:16" ht="12.75">
      <c r="B31" s="175" t="s">
        <v>12</v>
      </c>
      <c r="C31" s="62">
        <v>58321.0529504627</v>
      </c>
      <c r="D31" s="62">
        <v>13943.458860536091</v>
      </c>
      <c r="E31" s="62">
        <v>44377.5940899266</v>
      </c>
      <c r="F31" s="62">
        <v>0</v>
      </c>
      <c r="G31" s="62">
        <v>10815.322933024903</v>
      </c>
      <c r="H31" s="62">
        <v>33562.2711569017</v>
      </c>
      <c r="I31" s="62">
        <v>2726.934531498263</v>
      </c>
      <c r="J31" s="100">
        <v>27485.716325059257</v>
      </c>
      <c r="K31" s="162">
        <v>0.4712829233108212</v>
      </c>
      <c r="L31" s="100">
        <v>30835.336625403434</v>
      </c>
      <c r="M31" s="101">
        <v>42543.01826700845</v>
      </c>
      <c r="N31" s="89" t="s">
        <v>77</v>
      </c>
      <c r="O31" s="175" t="s">
        <v>12</v>
      </c>
      <c r="P31" s="69"/>
    </row>
    <row r="32" spans="2:15" ht="12.75" customHeight="1">
      <c r="B32" s="63" t="s">
        <v>68</v>
      </c>
      <c r="C32" s="70">
        <f aca="true" t="shared" si="0" ref="C32:L32">SUM(C4:C31)/28</f>
        <v>32422.21113693744</v>
      </c>
      <c r="D32" s="70">
        <f t="shared" si="0"/>
        <v>5828.476472768793</v>
      </c>
      <c r="E32" s="70">
        <f t="shared" si="0"/>
        <v>26593.747164168646</v>
      </c>
      <c r="F32" s="70">
        <f t="shared" si="0"/>
        <v>3051.3487130637113</v>
      </c>
      <c r="G32" s="70">
        <f t="shared" si="0"/>
        <v>4746.523301217364</v>
      </c>
      <c r="H32" s="70">
        <f t="shared" si="0"/>
        <v>18795.875064173295</v>
      </c>
      <c r="I32" s="70">
        <f t="shared" si="0"/>
        <v>1305.9920607312674</v>
      </c>
      <c r="J32" s="70">
        <f t="shared" si="0"/>
        <v>14932.340547781132</v>
      </c>
      <c r="K32" s="163">
        <f t="shared" si="0"/>
        <v>0.4496375610903232</v>
      </c>
      <c r="L32" s="70">
        <f t="shared" si="0"/>
        <v>17489.88300344202</v>
      </c>
      <c r="M32" s="103"/>
      <c r="N32" s="90" t="s">
        <v>67</v>
      </c>
      <c r="O32" s="63" t="s">
        <v>68</v>
      </c>
    </row>
    <row r="33" ht="12.75"/>
    <row r="34" spans="1:3" ht="12.75">
      <c r="A34" s="91"/>
      <c r="B34" s="116" t="s">
        <v>55</v>
      </c>
      <c r="C34" s="137"/>
    </row>
    <row r="35" spans="1:3" ht="12.75">
      <c r="A35" s="91"/>
      <c r="B35" s="116" t="s">
        <v>56</v>
      </c>
      <c r="C35" s="137"/>
    </row>
    <row r="36" spans="1:3" ht="12.75">
      <c r="A36" s="91"/>
      <c r="B36" s="116" t="s">
        <v>57</v>
      </c>
      <c r="C36" s="137"/>
    </row>
    <row r="37" spans="1:3" ht="12.75">
      <c r="A37" s="91"/>
      <c r="B37" s="91" t="s">
        <v>119</v>
      </c>
      <c r="C37" s="137"/>
    </row>
    <row r="38" spans="1:3" ht="12.75">
      <c r="A38" s="91"/>
      <c r="B38" s="91" t="s">
        <v>120</v>
      </c>
      <c r="C38" s="137"/>
    </row>
    <row r="39" spans="1:3" ht="12.75">
      <c r="A39" s="91"/>
      <c r="B39" s="91" t="s">
        <v>121</v>
      </c>
      <c r="C39" s="137"/>
    </row>
    <row r="40" spans="1:13" ht="12.75">
      <c r="A40" s="91"/>
      <c r="B40" s="91" t="s">
        <v>126</v>
      </c>
      <c r="C40" s="137"/>
      <c r="M40" s="5"/>
    </row>
    <row r="41" spans="2:16" ht="12.75">
      <c r="B41" s="91" t="s">
        <v>122</v>
      </c>
      <c r="C41" s="137"/>
      <c r="P41" s="69"/>
    </row>
    <row r="42" spans="1:2" ht="12.75">
      <c r="A42" s="91"/>
      <c r="B42" s="91" t="s">
        <v>127</v>
      </c>
    </row>
    <row r="43" spans="1:2" ht="12.75">
      <c r="A43" s="91"/>
      <c r="B43" s="91" t="s">
        <v>124</v>
      </c>
    </row>
    <row r="44" ht="12.75">
      <c r="B44" s="91" t="s">
        <v>125</v>
      </c>
    </row>
    <row r="45" spans="1:2" ht="12.75">
      <c r="A45" s="91"/>
      <c r="B45" s="25"/>
    </row>
    <row r="47" ht="12.75">
      <c r="P47" s="69"/>
    </row>
    <row r="49" spans="9:12" ht="12.75">
      <c r="I49" s="25"/>
      <c r="J49" s="132"/>
      <c r="K49" s="132"/>
      <c r="L49" s="132"/>
    </row>
    <row r="50" ht="15">
      <c r="L50"/>
    </row>
    <row r="51" ht="12.75">
      <c r="L51" s="133"/>
    </row>
  </sheetData>
  <sheetProtection/>
  <mergeCells count="1">
    <mergeCell ref="M3:N3"/>
  </mergeCells>
  <conditionalFormatting sqref="K4:K3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{dfc83251-8e73-4d85-9495-a71af7f0cddb}</x14:id>
        </ext>
      </extLst>
    </cfRule>
  </conditionalFormatting>
  <hyperlinks>
    <hyperlink ref="B18" r:id="rId1" display="_edn5"/>
    <hyperlink ref="B20" r:id="rId2" display="_ednref5"/>
    <hyperlink ref="B15" location="_edn4" display="_edn4"/>
    <hyperlink ref="B30" r:id="rId3" display="_edn7"/>
    <hyperlink ref="O18" r:id="rId4" display="_edn5"/>
    <hyperlink ref="O20" r:id="rId5" display="_ednref5"/>
    <hyperlink ref="O15" location="_edn4" display="_edn4"/>
    <hyperlink ref="O30" r:id="rId6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8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c83251-8e73-4d85-9495-a71af7f0cd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K4:K31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6"/>
  <sheetViews>
    <sheetView showGridLines="0" zoomScale="98" zoomScaleNormal="98" zoomScalePageLayoutView="0" workbookViewId="0" topLeftCell="E3">
      <selection activeCell="S3" sqref="S3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5" customWidth="1"/>
    <col min="4" max="6" width="12.00390625" style="25" customWidth="1"/>
    <col min="7" max="7" width="10.421875" style="25" customWidth="1"/>
    <col min="8" max="8" width="12.00390625" style="25" customWidth="1"/>
    <col min="9" max="9" width="12.00390625" style="9" customWidth="1"/>
    <col min="10" max="11" width="11.421875" style="9" customWidth="1"/>
    <col min="12" max="12" width="11.28125" style="6" customWidth="1"/>
    <col min="13" max="13" width="14.28125" style="17" customWidth="1"/>
    <col min="14" max="14" width="14.28125" style="6" customWidth="1"/>
    <col min="15" max="15" width="16.8515625" style="6" customWidth="1"/>
    <col min="16" max="16" width="10.00390625" style="6" customWidth="1"/>
    <col min="17" max="17" width="14.8515625" style="6" customWidth="1"/>
    <col min="18" max="18" width="12.8515625" style="6" customWidth="1"/>
    <col min="19" max="19" width="16.57421875" style="6" customWidth="1"/>
    <col min="20" max="20" width="12.00390625" style="6" bestFit="1" customWidth="1"/>
    <col min="21" max="21" width="14.7109375" style="6" customWidth="1"/>
    <col min="22" max="16384" width="11.421875" style="6" customWidth="1"/>
  </cols>
  <sheetData>
    <row r="1" spans="2:15" ht="15.75">
      <c r="B1" s="141" t="s">
        <v>129</v>
      </c>
      <c r="F1" s="10"/>
      <c r="G1" s="10"/>
      <c r="H1" s="10"/>
      <c r="I1" s="10"/>
      <c r="L1" s="4"/>
      <c r="M1" s="16"/>
      <c r="N1" s="4"/>
      <c r="O1" s="5"/>
    </row>
    <row r="2" spans="1:13" s="32" customFormat="1" ht="12.75">
      <c r="A2" s="6"/>
      <c r="B2" s="8"/>
      <c r="C2" s="28"/>
      <c r="D2" s="28"/>
      <c r="E2" s="28"/>
      <c r="F2" s="28"/>
      <c r="G2" s="28"/>
      <c r="H2" s="28"/>
      <c r="I2" s="29"/>
      <c r="J2" s="30"/>
      <c r="K2" s="30"/>
      <c r="L2" s="31"/>
      <c r="M2" s="33"/>
    </row>
    <row r="3" spans="2:11" s="32" customFormat="1" ht="76.5">
      <c r="B3" s="76" t="s">
        <v>19</v>
      </c>
      <c r="C3" s="105" t="s">
        <v>16</v>
      </c>
      <c r="D3" s="96" t="s">
        <v>28</v>
      </c>
      <c r="E3" s="96" t="s">
        <v>15</v>
      </c>
      <c r="F3" s="96" t="s">
        <v>17</v>
      </c>
      <c r="G3" s="96" t="s">
        <v>13</v>
      </c>
      <c r="H3" s="96" t="s">
        <v>21</v>
      </c>
      <c r="I3" s="76" t="s">
        <v>40</v>
      </c>
      <c r="J3" s="106" t="s">
        <v>27</v>
      </c>
      <c r="K3" s="108" t="s">
        <v>22</v>
      </c>
    </row>
    <row r="4" spans="1:14" s="7" customFormat="1" ht="15" customHeight="1">
      <c r="A4" s="13"/>
      <c r="B4" s="80" t="s">
        <v>8</v>
      </c>
      <c r="C4" s="43">
        <v>54832.284</v>
      </c>
      <c r="D4" s="43">
        <v>8880.224</v>
      </c>
      <c r="E4" s="43">
        <v>45952.06</v>
      </c>
      <c r="F4" s="43">
        <v>9408.672</v>
      </c>
      <c r="G4" s="43">
        <v>8704.576609848984</v>
      </c>
      <c r="H4" s="43">
        <v>27838.811390151015</v>
      </c>
      <c r="I4" s="43">
        <v>1719.0466033418254</v>
      </c>
      <c r="J4" s="97">
        <v>28712.51921319081</v>
      </c>
      <c r="K4" s="97">
        <v>26119.764786809188</v>
      </c>
      <c r="L4" s="86"/>
      <c r="M4" s="86"/>
      <c r="N4" s="86"/>
    </row>
    <row r="5" spans="2:14" s="7" customFormat="1" ht="12.75">
      <c r="B5" s="179" t="s">
        <v>3</v>
      </c>
      <c r="C5" s="62">
        <v>55749.5935</v>
      </c>
      <c r="D5" s="62">
        <v>13176.343499999999</v>
      </c>
      <c r="E5" s="62">
        <v>42573.25</v>
      </c>
      <c r="F5" s="62">
        <v>7714.2276</v>
      </c>
      <c r="G5" s="62">
        <v>7846.49</v>
      </c>
      <c r="H5" s="62">
        <v>27012.53</v>
      </c>
      <c r="I5" s="62">
        <v>1755.8144500000003</v>
      </c>
      <c r="J5" s="100">
        <v>30492.87555</v>
      </c>
      <c r="K5" s="100">
        <v>25256.715549999997</v>
      </c>
      <c r="L5" s="86"/>
      <c r="M5" s="86"/>
      <c r="N5" s="86"/>
    </row>
    <row r="6" spans="1:14" s="7" customFormat="1" ht="12.75">
      <c r="A6" s="15"/>
      <c r="B6" s="80" t="s">
        <v>4</v>
      </c>
      <c r="C6" s="43">
        <v>59482.45590517242</v>
      </c>
      <c r="D6" s="43">
        <v>13018.045905172416</v>
      </c>
      <c r="E6" s="43">
        <v>46464.41</v>
      </c>
      <c r="F6" s="43">
        <v>6042.36</v>
      </c>
      <c r="G6" s="43">
        <v>12906.890000000001</v>
      </c>
      <c r="H6" s="43">
        <v>27515.160000000003</v>
      </c>
      <c r="I6" s="43">
        <v>1877.9096700000002</v>
      </c>
      <c r="J6" s="97">
        <v>33845.20557517242</v>
      </c>
      <c r="K6" s="97">
        <v>25637.250330000003</v>
      </c>
      <c r="L6" s="86"/>
      <c r="M6" s="86"/>
      <c r="N6" s="86"/>
    </row>
    <row r="7" spans="2:14" s="7" customFormat="1" ht="12.75">
      <c r="B7" s="179" t="s">
        <v>111</v>
      </c>
      <c r="C7" s="62">
        <v>5927.237517262284</v>
      </c>
      <c r="D7" s="62">
        <v>878.4832436146827</v>
      </c>
      <c r="E7" s="62">
        <v>5048.754273647602</v>
      </c>
      <c r="F7" s="62">
        <v>651.2893013005407</v>
      </c>
      <c r="G7" s="62">
        <v>439.74649723470617</v>
      </c>
      <c r="H7" s="62">
        <v>3957.7184751123546</v>
      </c>
      <c r="I7" s="62">
        <v>257.25170088230306</v>
      </c>
      <c r="J7" s="100">
        <v>2226.7707430322325</v>
      </c>
      <c r="K7" s="100">
        <v>3700.4667742300517</v>
      </c>
      <c r="L7" s="86"/>
      <c r="M7" s="86"/>
      <c r="N7" s="86"/>
    </row>
    <row r="8" spans="2:14" s="7" customFormat="1" ht="12.75">
      <c r="B8" s="80" t="s">
        <v>112</v>
      </c>
      <c r="C8" s="43">
        <v>25408.41</v>
      </c>
      <c r="D8" s="43">
        <v>2674.41</v>
      </c>
      <c r="E8" s="43">
        <v>22734</v>
      </c>
      <c r="F8" s="43">
        <v>1773.252</v>
      </c>
      <c r="G8" s="43">
        <v>339.9495999999999</v>
      </c>
      <c r="H8" s="43">
        <v>20620.7984</v>
      </c>
      <c r="I8" s="43">
        <v>1273.3343012</v>
      </c>
      <c r="J8" s="97">
        <v>6060.945901200001</v>
      </c>
      <c r="K8" s="97">
        <v>19347.4640988</v>
      </c>
      <c r="L8" s="86"/>
      <c r="M8" s="86"/>
      <c r="N8" s="86"/>
    </row>
    <row r="9" spans="2:14" s="7" customFormat="1" ht="12.75">
      <c r="B9" s="179" t="s">
        <v>113</v>
      </c>
      <c r="C9" s="62">
        <v>14612.868851793908</v>
      </c>
      <c r="D9" s="62">
        <v>2144.550718863952</v>
      </c>
      <c r="E9" s="62">
        <v>12468.318132929955</v>
      </c>
      <c r="F9" s="62">
        <v>2493.6636265859906</v>
      </c>
      <c r="G9" s="62">
        <v>1207.8821265714637</v>
      </c>
      <c r="H9" s="62">
        <v>8766.7723797725</v>
      </c>
      <c r="I9" s="62">
        <v>712.3002558565156</v>
      </c>
      <c r="J9" s="100">
        <v>6558.396727877923</v>
      </c>
      <c r="K9" s="100">
        <v>8054.4721239159835</v>
      </c>
      <c r="L9" s="86"/>
      <c r="M9" s="86"/>
      <c r="N9" s="86"/>
    </row>
    <row r="10" spans="2:14" s="7" customFormat="1" ht="12.75">
      <c r="B10" s="80" t="s">
        <v>6</v>
      </c>
      <c r="C10" s="43">
        <v>53554.68183615081</v>
      </c>
      <c r="D10" s="43">
        <v>289.4530543327504</v>
      </c>
      <c r="E10" s="43">
        <v>53265.22878181806</v>
      </c>
      <c r="F10" s="43">
        <v>144.7265271663752</v>
      </c>
      <c r="G10" s="43">
        <v>19015.096882885417</v>
      </c>
      <c r="H10" s="43">
        <v>34105.405371766275</v>
      </c>
      <c r="I10" s="43">
        <v>2771.0641864560102</v>
      </c>
      <c r="J10" s="97">
        <v>22220.34065084055</v>
      </c>
      <c r="K10" s="97">
        <v>31334.341185310266</v>
      </c>
      <c r="L10" s="86"/>
      <c r="M10" s="86"/>
      <c r="N10" s="86"/>
    </row>
    <row r="11" spans="2:14" s="7" customFormat="1" ht="12.75">
      <c r="B11" s="179" t="s">
        <v>11</v>
      </c>
      <c r="C11" s="62">
        <v>33984.248</v>
      </c>
      <c r="D11" s="62">
        <v>7822.438</v>
      </c>
      <c r="E11" s="62">
        <v>26161.81</v>
      </c>
      <c r="F11" s="62">
        <v>1661.287</v>
      </c>
      <c r="G11" s="62">
        <v>3897.2083439999997</v>
      </c>
      <c r="H11" s="62">
        <v>20603.314656000002</v>
      </c>
      <c r="I11" s="62">
        <v>1406.176225272</v>
      </c>
      <c r="J11" s="100">
        <v>14787.109569272001</v>
      </c>
      <c r="K11" s="100">
        <v>19197.138430728002</v>
      </c>
      <c r="L11" s="86"/>
      <c r="M11" s="86"/>
      <c r="N11" s="86"/>
    </row>
    <row r="12" spans="1:14" s="14" customFormat="1" ht="14.25" customHeight="1">
      <c r="A12" s="7"/>
      <c r="B12" s="80" t="s">
        <v>58</v>
      </c>
      <c r="C12" s="43">
        <v>16539.8135</v>
      </c>
      <c r="D12" s="43">
        <v>4103.8635</v>
      </c>
      <c r="E12" s="43">
        <v>12435.95</v>
      </c>
      <c r="F12" s="43">
        <v>447.6942000000001</v>
      </c>
      <c r="G12" s="43">
        <v>1989.6511600000003</v>
      </c>
      <c r="H12" s="43">
        <v>9998.60464</v>
      </c>
      <c r="I12" s="43">
        <v>649.9093016</v>
      </c>
      <c r="J12" s="97">
        <v>7191.1181616</v>
      </c>
      <c r="K12" s="97">
        <v>9348.695338399999</v>
      </c>
      <c r="L12" s="86"/>
      <c r="M12" s="86"/>
      <c r="N12" s="86"/>
    </row>
    <row r="13" spans="1:14" s="15" customFormat="1" ht="12.75">
      <c r="A13" s="34"/>
      <c r="B13" s="179" t="s">
        <v>7</v>
      </c>
      <c r="C13" s="62">
        <v>52942.078</v>
      </c>
      <c r="D13" s="62">
        <v>10032.357999999998</v>
      </c>
      <c r="E13" s="62">
        <v>42909.72</v>
      </c>
      <c r="F13" s="62">
        <v>3517.4229044</v>
      </c>
      <c r="G13" s="62">
        <v>9151.18947</v>
      </c>
      <c r="H13" s="62">
        <v>30241.107625600005</v>
      </c>
      <c r="I13" s="62">
        <v>2358.8063947968</v>
      </c>
      <c r="J13" s="100">
        <v>25059.776769196797</v>
      </c>
      <c r="K13" s="100">
        <v>27882.301230803205</v>
      </c>
      <c r="L13" s="136"/>
      <c r="M13" s="86"/>
      <c r="N13" s="86"/>
    </row>
    <row r="14" spans="1:14" s="7" customFormat="1" ht="12.75">
      <c r="A14" s="13"/>
      <c r="B14" s="80" t="s">
        <v>114</v>
      </c>
      <c r="C14" s="43">
        <v>56246</v>
      </c>
      <c r="D14" s="43">
        <v>18819</v>
      </c>
      <c r="E14" s="43">
        <v>37427.35</v>
      </c>
      <c r="F14" s="43">
        <v>9404</v>
      </c>
      <c r="G14" s="43">
        <v>2474</v>
      </c>
      <c r="H14" s="43">
        <v>25549.35</v>
      </c>
      <c r="I14" s="43">
        <v>1660.70775</v>
      </c>
      <c r="J14" s="97">
        <v>32357.70775</v>
      </c>
      <c r="K14" s="97">
        <v>23888.642249999997</v>
      </c>
      <c r="L14" s="86"/>
      <c r="M14" s="86"/>
      <c r="N14" s="86"/>
    </row>
    <row r="15" spans="2:14" s="7" customFormat="1" ht="12.75">
      <c r="B15" s="179" t="s">
        <v>25</v>
      </c>
      <c r="C15" s="62">
        <v>25121.1808</v>
      </c>
      <c r="D15" s="62">
        <v>4953.2608</v>
      </c>
      <c r="E15" s="62">
        <v>20167.92</v>
      </c>
      <c r="F15" s="62">
        <v>3126.04</v>
      </c>
      <c r="G15" s="62">
        <v>3868.52492</v>
      </c>
      <c r="H15" s="62">
        <v>13173.355079999998</v>
      </c>
      <c r="I15" s="62">
        <v>984.7082922299999</v>
      </c>
      <c r="J15" s="100">
        <v>12932.53401223</v>
      </c>
      <c r="K15" s="100">
        <v>12188.646787769998</v>
      </c>
      <c r="L15" s="86"/>
      <c r="M15" s="86"/>
      <c r="N15" s="86"/>
    </row>
    <row r="16" spans="2:14" s="7" customFormat="1" ht="12.75">
      <c r="B16" s="80" t="s">
        <v>33</v>
      </c>
      <c r="C16" s="43">
        <v>12281.836358353376</v>
      </c>
      <c r="D16" s="43">
        <v>2723.9871226849464</v>
      </c>
      <c r="E16" s="43">
        <v>9557.849235668431</v>
      </c>
      <c r="F16" s="43">
        <v>1768.202167356895</v>
      </c>
      <c r="G16" s="43">
        <v>1609.5618209747486</v>
      </c>
      <c r="H16" s="43">
        <v>6180.085247336787</v>
      </c>
      <c r="I16" s="43">
        <v>542.3024804538031</v>
      </c>
      <c r="J16" s="97">
        <v>6644.053591470392</v>
      </c>
      <c r="K16" s="97">
        <v>5637.782766882983</v>
      </c>
      <c r="L16" s="86"/>
      <c r="M16" s="86"/>
      <c r="N16" s="86"/>
    </row>
    <row r="17" spans="2:14" s="7" customFormat="1" ht="12.75">
      <c r="B17" s="179" t="s">
        <v>47</v>
      </c>
      <c r="C17" s="62">
        <v>38170.945</v>
      </c>
      <c r="D17" s="62">
        <v>3705.095</v>
      </c>
      <c r="E17" s="62">
        <v>34465.85</v>
      </c>
      <c r="F17" s="62">
        <v>1378.6399999999999</v>
      </c>
      <c r="G17" s="62">
        <v>5283.61895</v>
      </c>
      <c r="H17" s="62">
        <v>27803.59105</v>
      </c>
      <c r="I17" s="62">
        <v>2078.3184309875005</v>
      </c>
      <c r="J17" s="100">
        <v>12445.6723809875</v>
      </c>
      <c r="K17" s="100">
        <v>25725.2726190125</v>
      </c>
      <c r="L17" s="86"/>
      <c r="M17" s="86"/>
      <c r="N17" s="86"/>
    </row>
    <row r="18" spans="2:14" s="7" customFormat="1" ht="13.5" customHeight="1">
      <c r="B18" s="80" t="s">
        <v>26</v>
      </c>
      <c r="C18" s="43">
        <v>39558.9218</v>
      </c>
      <c r="D18" s="43">
        <v>9096.2518</v>
      </c>
      <c r="E18" s="43">
        <v>30462.67</v>
      </c>
      <c r="F18" s="43">
        <v>2890.9387</v>
      </c>
      <c r="G18" s="43">
        <v>6326.019605990001</v>
      </c>
      <c r="H18" s="43">
        <v>21245.71169401</v>
      </c>
      <c r="I18" s="43">
        <v>1519.0683861217149</v>
      </c>
      <c r="J18" s="97">
        <v>19832.278492111716</v>
      </c>
      <c r="K18" s="97">
        <v>19726.643307888284</v>
      </c>
      <c r="L18" s="86"/>
      <c r="M18" s="86"/>
      <c r="N18" s="86"/>
    </row>
    <row r="19" spans="2:14" s="7" customFormat="1" ht="12.75">
      <c r="B19" s="179" t="s">
        <v>115</v>
      </c>
      <c r="C19" s="62">
        <v>11345.7979</v>
      </c>
      <c r="D19" s="62">
        <v>2165.7979</v>
      </c>
      <c r="E19" s="62">
        <v>9180</v>
      </c>
      <c r="F19" s="62">
        <v>964.005</v>
      </c>
      <c r="G19" s="62">
        <v>1682.91</v>
      </c>
      <c r="H19" s="62">
        <v>6533.085</v>
      </c>
      <c r="I19" s="62">
        <v>445.88305125</v>
      </c>
      <c r="J19" s="100">
        <v>5258.59595125</v>
      </c>
      <c r="K19" s="100">
        <v>6087.20194875</v>
      </c>
      <c r="L19" s="86"/>
      <c r="M19" s="86"/>
      <c r="N19" s="86"/>
    </row>
    <row r="20" spans="2:14" s="7" customFormat="1" ht="12.75">
      <c r="B20" s="80" t="s">
        <v>116</v>
      </c>
      <c r="C20" s="43">
        <v>10705.693</v>
      </c>
      <c r="D20" s="43">
        <v>2576.893</v>
      </c>
      <c r="E20" s="43">
        <v>8128.8</v>
      </c>
      <c r="F20" s="43">
        <v>731.61</v>
      </c>
      <c r="G20" s="43">
        <v>1060</v>
      </c>
      <c r="H20" s="43">
        <v>6337.1900000000005</v>
      </c>
      <c r="I20" s="43">
        <v>432.51321750000005</v>
      </c>
      <c r="J20" s="97">
        <v>4801.0162175</v>
      </c>
      <c r="K20" s="97">
        <v>5904.676782500001</v>
      </c>
      <c r="L20" s="86"/>
      <c r="M20" s="86"/>
      <c r="N20" s="86"/>
    </row>
    <row r="21" spans="2:14" s="7" customFormat="1" ht="12.75">
      <c r="B21" s="179" t="s">
        <v>1</v>
      </c>
      <c r="C21" s="62">
        <v>62684.522899999996</v>
      </c>
      <c r="D21" s="62">
        <v>8124.1329000000005</v>
      </c>
      <c r="E21" s="62">
        <v>54560.39</v>
      </c>
      <c r="F21" s="62">
        <v>6712.1625</v>
      </c>
      <c r="G21" s="62">
        <v>9599.483464350002</v>
      </c>
      <c r="H21" s="62">
        <v>38248.74403565</v>
      </c>
      <c r="I21" s="62">
        <v>2113.243107969663</v>
      </c>
      <c r="J21" s="100">
        <v>26549.021972319664</v>
      </c>
      <c r="K21" s="100">
        <v>36135.50092768034</v>
      </c>
      <c r="L21" s="86"/>
      <c r="M21" s="86"/>
      <c r="N21" s="86"/>
    </row>
    <row r="22" spans="1:14" s="7" customFormat="1" ht="12.75">
      <c r="A22" s="14"/>
      <c r="B22" s="80" t="s">
        <v>117</v>
      </c>
      <c r="C22" s="43">
        <v>17758.675</v>
      </c>
      <c r="D22" s="43">
        <v>1614.4250000000002</v>
      </c>
      <c r="E22" s="43">
        <v>16144.25</v>
      </c>
      <c r="F22" s="43">
        <v>1614.4250000000002</v>
      </c>
      <c r="G22" s="43">
        <v>1221.0625</v>
      </c>
      <c r="H22" s="43">
        <v>13308.7625</v>
      </c>
      <c r="I22" s="43">
        <v>778.56260625</v>
      </c>
      <c r="J22" s="97">
        <v>5228.47510625</v>
      </c>
      <c r="K22" s="97">
        <v>12530.199893750001</v>
      </c>
      <c r="L22" s="86"/>
      <c r="M22" s="86"/>
      <c r="N22" s="86"/>
    </row>
    <row r="23" spans="2:14" s="7" customFormat="1" ht="12.75">
      <c r="B23" s="179" t="s">
        <v>10</v>
      </c>
      <c r="C23" s="62">
        <v>58143.1284</v>
      </c>
      <c r="D23" s="62">
        <v>9287.4284</v>
      </c>
      <c r="E23" s="62">
        <v>48855.7</v>
      </c>
      <c r="F23" s="62">
        <v>6884.507266027586</v>
      </c>
      <c r="G23" s="62">
        <v>8702.341250786207</v>
      </c>
      <c r="H23" s="62">
        <v>33268.851483186205</v>
      </c>
      <c r="I23" s="62">
        <v>2270.5991137274586</v>
      </c>
      <c r="J23" s="100">
        <v>27144.87603054125</v>
      </c>
      <c r="K23" s="100">
        <v>30998.252369458747</v>
      </c>
      <c r="L23" s="86"/>
      <c r="M23" s="86"/>
      <c r="N23" s="86"/>
    </row>
    <row r="24" spans="2:14" s="7" customFormat="1" ht="12.75">
      <c r="B24" s="80" t="s">
        <v>18</v>
      </c>
      <c r="C24" s="43">
        <v>11878.570779229385</v>
      </c>
      <c r="D24" s="43">
        <v>2029.8266216885754</v>
      </c>
      <c r="E24" s="43">
        <v>9848.74415754081</v>
      </c>
      <c r="F24" s="43">
        <v>2115.126584000165</v>
      </c>
      <c r="G24" s="43">
        <v>685.9211352000217</v>
      </c>
      <c r="H24" s="43">
        <v>7047.696438340623</v>
      </c>
      <c r="I24" s="43">
        <v>526.8153087659615</v>
      </c>
      <c r="J24" s="97">
        <v>5357.689649654723</v>
      </c>
      <c r="K24" s="97">
        <v>6520.881129574662</v>
      </c>
      <c r="L24" s="86"/>
      <c r="M24" s="86"/>
      <c r="N24" s="86"/>
    </row>
    <row r="25" spans="2:14" s="7" customFormat="1" ht="12.75">
      <c r="B25" s="179" t="s">
        <v>2</v>
      </c>
      <c r="C25" s="62">
        <v>21576.76</v>
      </c>
      <c r="D25" s="62">
        <v>4141.05</v>
      </c>
      <c r="E25" s="62">
        <v>17435.71</v>
      </c>
      <c r="F25" s="62">
        <v>1917.96</v>
      </c>
      <c r="G25" s="62">
        <v>2788.79</v>
      </c>
      <c r="H25" s="62">
        <v>12728.96</v>
      </c>
      <c r="I25" s="62">
        <v>951.48976</v>
      </c>
      <c r="J25" s="100">
        <v>9799.28976</v>
      </c>
      <c r="K25" s="100">
        <v>11777.470239999999</v>
      </c>
      <c r="L25" s="86"/>
      <c r="M25" s="86"/>
      <c r="N25" s="86"/>
    </row>
    <row r="26" spans="2:14" s="7" customFormat="1" ht="12.75">
      <c r="B26" s="80" t="s">
        <v>45</v>
      </c>
      <c r="C26" s="43">
        <v>15475.82916075997</v>
      </c>
      <c r="D26" s="43">
        <v>3926.7045176366046</v>
      </c>
      <c r="E26" s="43">
        <v>11549.124643123365</v>
      </c>
      <c r="F26" s="43">
        <v>1270.4044027647838</v>
      </c>
      <c r="G26" s="43">
        <v>1401.6205064462886</v>
      </c>
      <c r="H26" s="43">
        <v>8877.099733912293</v>
      </c>
      <c r="I26" s="43">
        <v>605.862056839514</v>
      </c>
      <c r="J26" s="97">
        <v>7204.591483687191</v>
      </c>
      <c r="K26" s="97">
        <v>8271.237677072779</v>
      </c>
      <c r="L26" s="86"/>
      <c r="M26" s="86"/>
      <c r="N26" s="86"/>
    </row>
    <row r="27" spans="2:14" s="7" customFormat="1" ht="12.75">
      <c r="B27" s="179" t="s">
        <v>118</v>
      </c>
      <c r="C27" s="62">
        <v>7174.692724837909</v>
      </c>
      <c r="D27" s="62">
        <v>1362.8719675775535</v>
      </c>
      <c r="E27" s="62">
        <v>5811.820757260356</v>
      </c>
      <c r="F27" s="62">
        <v>958.9504249479587</v>
      </c>
      <c r="G27" s="62">
        <v>776.4592531699835</v>
      </c>
      <c r="H27" s="62">
        <v>4076.4110791424137</v>
      </c>
      <c r="I27" s="62">
        <v>317.96006417310826</v>
      </c>
      <c r="J27" s="100">
        <v>3416.2417098686037</v>
      </c>
      <c r="K27" s="100">
        <v>3758.4510149693056</v>
      </c>
      <c r="L27" s="86"/>
      <c r="M27" s="86"/>
      <c r="N27" s="86"/>
    </row>
    <row r="28" spans="2:14" s="7" customFormat="1" ht="12.75">
      <c r="B28" s="80" t="s">
        <v>20</v>
      </c>
      <c r="C28" s="43">
        <v>53636.84895022561</v>
      </c>
      <c r="D28" s="43">
        <v>5192.592425418639</v>
      </c>
      <c r="E28" s="43">
        <v>48444.25652480697</v>
      </c>
      <c r="F28" s="43">
        <v>4515.297761233598</v>
      </c>
      <c r="G28" s="43">
        <v>6806.7090936034665</v>
      </c>
      <c r="H28" s="43">
        <v>37122.24966996991</v>
      </c>
      <c r="I28" s="43">
        <v>2412.9462285480445</v>
      </c>
      <c r="J28" s="97">
        <v>18927.545508803745</v>
      </c>
      <c r="K28" s="97">
        <v>34709.303441421864</v>
      </c>
      <c r="L28" s="86"/>
      <c r="M28" s="86"/>
      <c r="N28" s="86"/>
    </row>
    <row r="29" spans="2:14" s="7" customFormat="1" ht="12.75">
      <c r="B29" s="179" t="s">
        <v>36</v>
      </c>
      <c r="C29" s="62">
        <v>13982.484</v>
      </c>
      <c r="D29" s="62">
        <v>3640.3840000000005</v>
      </c>
      <c r="E29" s="62">
        <v>10342.1</v>
      </c>
      <c r="F29" s="62">
        <v>1385.8280000000002</v>
      </c>
      <c r="G29" s="62">
        <v>979.10268</v>
      </c>
      <c r="H29" s="62">
        <v>7977.16932</v>
      </c>
      <c r="I29" s="62">
        <v>518.5160058</v>
      </c>
      <c r="J29" s="100">
        <v>6523.8306858000005</v>
      </c>
      <c r="K29" s="100">
        <v>7458.6533142</v>
      </c>
      <c r="L29" s="86"/>
      <c r="M29" s="86"/>
      <c r="N29" s="180"/>
    </row>
    <row r="30" spans="2:14" s="7" customFormat="1" ht="12.75">
      <c r="B30" s="80" t="s">
        <v>30</v>
      </c>
      <c r="C30" s="43">
        <v>20725.301</v>
      </c>
      <c r="D30" s="43">
        <v>2874.011</v>
      </c>
      <c r="E30" s="43">
        <v>17851.29</v>
      </c>
      <c r="F30" s="43">
        <v>3945.0710000000004</v>
      </c>
      <c r="G30" s="43">
        <v>1322.5236299999997</v>
      </c>
      <c r="H30" s="43">
        <v>12583.695370000001</v>
      </c>
      <c r="I30" s="43">
        <v>899.7342189550002</v>
      </c>
      <c r="J30" s="97">
        <v>9041.339848955</v>
      </c>
      <c r="K30" s="97">
        <v>11683.961151045001</v>
      </c>
      <c r="L30" s="86"/>
      <c r="M30" s="86"/>
      <c r="N30" s="86"/>
    </row>
    <row r="31" spans="2:14" s="7" customFormat="1" ht="12.75">
      <c r="B31" s="179" t="s">
        <v>12</v>
      </c>
      <c r="C31" s="62">
        <v>58321.0529504627</v>
      </c>
      <c r="D31" s="62">
        <v>13943.458860536091</v>
      </c>
      <c r="E31" s="62">
        <v>44377.5940899266</v>
      </c>
      <c r="F31" s="62">
        <v>0</v>
      </c>
      <c r="G31" s="62">
        <v>10815.322933024903</v>
      </c>
      <c r="H31" s="62">
        <v>33562.2711569017</v>
      </c>
      <c r="I31" s="62">
        <v>2726.934531498263</v>
      </c>
      <c r="J31" s="100">
        <v>27485.716325059257</v>
      </c>
      <c r="K31" s="100">
        <v>30835.336625403434</v>
      </c>
      <c r="L31" s="86"/>
      <c r="M31" s="86"/>
      <c r="N31" s="86"/>
    </row>
    <row r="32" spans="2:14" s="7" customFormat="1" ht="12.75">
      <c r="B32" s="63" t="s">
        <v>68</v>
      </c>
      <c r="C32" s="70">
        <f aca="true" t="shared" si="0" ref="C32:K32">SUM(C4:C31)/28</f>
        <v>32422.21113693744</v>
      </c>
      <c r="D32" s="70">
        <f t="shared" si="0"/>
        <v>5828.476472768793</v>
      </c>
      <c r="E32" s="70">
        <f t="shared" si="0"/>
        <v>26593.747164168646</v>
      </c>
      <c r="F32" s="70">
        <f t="shared" si="0"/>
        <v>3051.3487130637113</v>
      </c>
      <c r="G32" s="70">
        <f t="shared" si="0"/>
        <v>4746.523301217364</v>
      </c>
      <c r="H32" s="70">
        <f t="shared" si="0"/>
        <v>18795.875064173295</v>
      </c>
      <c r="I32" s="70">
        <f t="shared" si="0"/>
        <v>1305.9920607312674</v>
      </c>
      <c r="J32" s="70">
        <f t="shared" si="0"/>
        <v>14932.340547781132</v>
      </c>
      <c r="K32" s="70">
        <f t="shared" si="0"/>
        <v>17489.88300344202</v>
      </c>
      <c r="L32" s="86"/>
      <c r="M32" s="86"/>
      <c r="N32" s="86"/>
    </row>
    <row r="33" spans="2:14" s="7" customFormat="1" ht="12.75">
      <c r="B33" s="6"/>
      <c r="C33" s="26"/>
      <c r="D33" s="26"/>
      <c r="E33" s="25"/>
      <c r="F33" s="26"/>
      <c r="G33" s="26"/>
      <c r="H33" s="26"/>
      <c r="I33" s="18"/>
      <c r="J33" s="18"/>
      <c r="K33" s="19"/>
      <c r="M33" s="86"/>
      <c r="N33" s="86"/>
    </row>
    <row r="34" spans="2:11" s="91" customFormat="1" ht="12.75">
      <c r="B34" s="116" t="s">
        <v>55</v>
      </c>
      <c r="C34" s="116"/>
      <c r="D34" s="138"/>
      <c r="E34" s="138"/>
      <c r="F34" s="138"/>
      <c r="G34" s="138"/>
      <c r="H34" s="138"/>
      <c r="I34" s="138"/>
      <c r="J34" s="139"/>
      <c r="K34" s="139"/>
    </row>
    <row r="35" spans="2:14" s="91" customFormat="1" ht="15">
      <c r="B35" s="116" t="s">
        <v>56</v>
      </c>
      <c r="C35" s="116"/>
      <c r="D35" s="138"/>
      <c r="E35" s="138"/>
      <c r="F35" s="138"/>
      <c r="G35" s="138"/>
      <c r="H35" s="138"/>
      <c r="I35" s="138"/>
      <c r="J35" s="139"/>
      <c r="K35" s="139"/>
      <c r="M35" s="181"/>
      <c r="N35" s="173"/>
    </row>
    <row r="36" spans="2:14" s="91" customFormat="1" ht="15">
      <c r="B36" s="116" t="s">
        <v>57</v>
      </c>
      <c r="C36" s="116"/>
      <c r="D36" s="138"/>
      <c r="E36" s="138"/>
      <c r="F36" s="138"/>
      <c r="G36" s="138"/>
      <c r="H36" s="138"/>
      <c r="I36" s="138"/>
      <c r="J36" s="139"/>
      <c r="K36" s="139"/>
      <c r="M36" s="181"/>
      <c r="N36" s="173"/>
    </row>
    <row r="37" spans="2:8" ht="12.75">
      <c r="B37" s="91" t="s">
        <v>119</v>
      </c>
      <c r="G37" s="9"/>
      <c r="H37" s="9"/>
    </row>
    <row r="38" spans="2:8" ht="12.75">
      <c r="B38" s="91" t="s">
        <v>120</v>
      </c>
      <c r="G38" s="9"/>
      <c r="H38" s="9"/>
    </row>
    <row r="39" ht="12.75">
      <c r="B39" s="91" t="s">
        <v>121</v>
      </c>
    </row>
    <row r="40" ht="12.75">
      <c r="B40" s="91" t="s">
        <v>126</v>
      </c>
    </row>
    <row r="41" ht="12.75">
      <c r="B41" s="91" t="s">
        <v>122</v>
      </c>
    </row>
    <row r="42" ht="12.75">
      <c r="B42" s="91" t="s">
        <v>123</v>
      </c>
    </row>
    <row r="43" ht="12.75">
      <c r="B43" s="91" t="s">
        <v>124</v>
      </c>
    </row>
    <row r="44" ht="12.75">
      <c r="B44" s="91" t="s">
        <v>125</v>
      </c>
    </row>
    <row r="47" ht="12.75">
      <c r="M47" s="6"/>
    </row>
    <row r="48" s="7" customFormat="1" ht="12.75">
      <c r="A48" s="13"/>
    </row>
    <row r="49" s="15" customFormat="1" ht="12.75">
      <c r="A49" s="7"/>
    </row>
    <row r="50" ht="12.75">
      <c r="M50" s="6"/>
    </row>
    <row r="51" ht="12.75">
      <c r="M51" s="6"/>
    </row>
    <row r="52" ht="12.75">
      <c r="M52" s="6"/>
    </row>
    <row r="53" ht="12.75">
      <c r="M53" s="6"/>
    </row>
    <row r="54" ht="12.75">
      <c r="M54" s="6"/>
    </row>
    <row r="55" ht="12.75">
      <c r="M55" s="6"/>
    </row>
    <row r="56" ht="12.75">
      <c r="M56" s="6"/>
    </row>
    <row r="57" ht="12.75">
      <c r="M57" s="6"/>
    </row>
    <row r="58" ht="12.75">
      <c r="M58" s="6"/>
    </row>
    <row r="59" ht="12.75">
      <c r="M59" s="6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</sheetData>
  <sheetProtection/>
  <hyperlinks>
    <hyperlink ref="B18" r:id="rId1" display="_edn5"/>
    <hyperlink ref="B20" r:id="rId2" display="_ednref5"/>
    <hyperlink ref="B15" location="_edn4" display="_edn4"/>
    <hyperlink ref="B30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40"/>
  <sheetViews>
    <sheetView showGridLines="0" zoomScalePageLayoutView="0" workbookViewId="0" topLeftCell="A1">
      <selection activeCell="G21" sqref="G21"/>
    </sheetView>
  </sheetViews>
  <sheetFormatPr defaultColWidth="11.421875" defaultRowHeight="15"/>
  <cols>
    <col min="1" max="1" width="4.00390625" style="6" customWidth="1"/>
    <col min="2" max="2" width="25.140625" style="6" customWidth="1"/>
    <col min="3" max="3" width="10.8515625" style="25" customWidth="1"/>
    <col min="4" max="6" width="12.00390625" style="25" customWidth="1"/>
    <col min="7" max="7" width="12.00390625" style="9" customWidth="1"/>
    <col min="8" max="8" width="11.421875" style="9" customWidth="1"/>
    <col min="9" max="9" width="16.421875" style="9" customWidth="1"/>
    <col min="10" max="10" width="2.57421875" style="6" customWidth="1"/>
    <col min="11" max="16384" width="11.421875" style="6" customWidth="1"/>
  </cols>
  <sheetData>
    <row r="1" spans="2:10" ht="15.75">
      <c r="B1" s="141" t="s">
        <v>130</v>
      </c>
      <c r="G1" s="10"/>
      <c r="J1" s="4"/>
    </row>
    <row r="2" spans="2:10" ht="12.75">
      <c r="B2" s="8"/>
      <c r="G2" s="11"/>
      <c r="J2" s="12"/>
    </row>
    <row r="3" spans="2:10" ht="49.5" customHeight="1">
      <c r="B3" s="189" t="s">
        <v>19</v>
      </c>
      <c r="C3" s="191" t="s">
        <v>16</v>
      </c>
      <c r="D3" s="197" t="s">
        <v>27</v>
      </c>
      <c r="E3" s="197" t="s">
        <v>14</v>
      </c>
      <c r="F3" s="199" t="s">
        <v>22</v>
      </c>
      <c r="G3" s="193" t="s">
        <v>131</v>
      </c>
      <c r="H3" s="194"/>
      <c r="I3" s="195" t="s">
        <v>52</v>
      </c>
      <c r="J3" s="9"/>
    </row>
    <row r="4" spans="2:10" ht="39.75" customHeight="1">
      <c r="B4" s="190"/>
      <c r="C4" s="192"/>
      <c r="D4" s="198"/>
      <c r="E4" s="198"/>
      <c r="F4" s="200"/>
      <c r="G4" s="64" t="s">
        <v>23</v>
      </c>
      <c r="H4" s="65" t="s">
        <v>97</v>
      </c>
      <c r="I4" s="196"/>
      <c r="J4" s="9"/>
    </row>
    <row r="5" spans="2:12" ht="12.75">
      <c r="B5" s="80" t="s">
        <v>8</v>
      </c>
      <c r="C5" s="43">
        <v>54832.284</v>
      </c>
      <c r="D5" s="97">
        <v>28712.51921319081</v>
      </c>
      <c r="E5" s="93">
        <v>0.5236425900695804</v>
      </c>
      <c r="F5" s="97">
        <v>26119.764786809188</v>
      </c>
      <c r="G5" s="98">
        <v>42562</v>
      </c>
      <c r="H5" s="88" t="s">
        <v>72</v>
      </c>
      <c r="I5" s="99">
        <v>209.9264080191526</v>
      </c>
      <c r="J5" s="9"/>
      <c r="L5" s="177"/>
    </row>
    <row r="6" spans="2:12" ht="12.75">
      <c r="B6" s="179" t="s">
        <v>3</v>
      </c>
      <c r="C6" s="62">
        <v>55749.5935</v>
      </c>
      <c r="D6" s="100">
        <v>30492.87555</v>
      </c>
      <c r="E6" s="94">
        <v>0.5469613971265996</v>
      </c>
      <c r="F6" s="100">
        <v>25256.715549999997</v>
      </c>
      <c r="G6" s="101">
        <v>42570.64090995121</v>
      </c>
      <c r="H6" s="89" t="s">
        <v>82</v>
      </c>
      <c r="I6" s="102">
        <v>220.73176296274204</v>
      </c>
      <c r="J6" s="9"/>
      <c r="L6" s="177"/>
    </row>
    <row r="7" spans="2:12" ht="12.75">
      <c r="B7" s="80" t="s">
        <v>4</v>
      </c>
      <c r="C7" s="43">
        <v>59482.45590517242</v>
      </c>
      <c r="D7" s="97">
        <v>33845.20557517242</v>
      </c>
      <c r="E7" s="93">
        <v>0.568994757532016</v>
      </c>
      <c r="F7" s="97">
        <v>25637.250330000003</v>
      </c>
      <c r="G7" s="98">
        <v>42578</v>
      </c>
      <c r="H7" s="88" t="s">
        <v>87</v>
      </c>
      <c r="I7" s="99">
        <v>232.0157393617509</v>
      </c>
      <c r="J7" s="9"/>
      <c r="L7" s="177"/>
    </row>
    <row r="8" spans="2:12" ht="12.75">
      <c r="B8" s="179" t="s">
        <v>111</v>
      </c>
      <c r="C8" s="62">
        <v>5927.237517262284</v>
      </c>
      <c r="D8" s="100">
        <v>2226.7707430322325</v>
      </c>
      <c r="E8" s="94">
        <v>0.3756844122657581</v>
      </c>
      <c r="F8" s="100">
        <v>3700.4667742300517</v>
      </c>
      <c r="G8" s="101">
        <v>42508</v>
      </c>
      <c r="H8" s="89" t="s">
        <v>80</v>
      </c>
      <c r="I8" s="102">
        <v>160.17540161526114</v>
      </c>
      <c r="J8" s="9"/>
      <c r="L8" s="177"/>
    </row>
    <row r="9" spans="2:12" ht="12.75">
      <c r="B9" s="80" t="s">
        <v>112</v>
      </c>
      <c r="C9" s="43">
        <v>25408.41</v>
      </c>
      <c r="D9" s="97">
        <v>6060.945901200001</v>
      </c>
      <c r="E9" s="93">
        <v>0.23854093590271885</v>
      </c>
      <c r="F9" s="97">
        <v>19347.4640988</v>
      </c>
      <c r="G9" s="98">
        <v>42458</v>
      </c>
      <c r="H9" s="88" t="s">
        <v>71</v>
      </c>
      <c r="I9" s="99">
        <v>131.32682335136585</v>
      </c>
      <c r="J9" s="9"/>
      <c r="L9" s="177"/>
    </row>
    <row r="10" spans="2:12" ht="12.75">
      <c r="B10" s="179" t="s">
        <v>113</v>
      </c>
      <c r="C10" s="62">
        <v>14612.868851793908</v>
      </c>
      <c r="D10" s="100">
        <v>6558.396727877923</v>
      </c>
      <c r="E10" s="94">
        <v>0.4488096618394546</v>
      </c>
      <c r="F10" s="100">
        <v>8054.4721239159835</v>
      </c>
      <c r="G10" s="101">
        <v>42534</v>
      </c>
      <c r="H10" s="89" t="s">
        <v>94</v>
      </c>
      <c r="I10" s="102">
        <v>181.4255313939719</v>
      </c>
      <c r="J10" s="9"/>
      <c r="L10" s="177"/>
    </row>
    <row r="11" spans="2:12" ht="12.75">
      <c r="B11" s="80" t="s">
        <v>6</v>
      </c>
      <c r="C11" s="43">
        <v>53554.68183615081</v>
      </c>
      <c r="D11" s="97">
        <v>22220.34065084055</v>
      </c>
      <c r="E11" s="93">
        <v>0.4149093952013965</v>
      </c>
      <c r="F11" s="97">
        <v>31334.341185310266</v>
      </c>
      <c r="G11" s="98">
        <v>42522</v>
      </c>
      <c r="H11" s="88" t="s">
        <v>69</v>
      </c>
      <c r="I11" s="99">
        <v>170.91369982674976</v>
      </c>
      <c r="J11" s="9"/>
      <c r="L11" s="177"/>
    </row>
    <row r="12" spans="2:12" ht="12.75">
      <c r="B12" s="179" t="s">
        <v>11</v>
      </c>
      <c r="C12" s="62">
        <v>33984.248</v>
      </c>
      <c r="D12" s="100">
        <v>14787.109569272001</v>
      </c>
      <c r="E12" s="94">
        <v>0.4351165742808845</v>
      </c>
      <c r="F12" s="100">
        <v>19197.138430728002</v>
      </c>
      <c r="G12" s="101">
        <v>42529</v>
      </c>
      <c r="H12" s="89" t="s">
        <v>96</v>
      </c>
      <c r="I12" s="102">
        <v>177.02767588320836</v>
      </c>
      <c r="J12" s="9"/>
      <c r="L12" s="177"/>
    </row>
    <row r="13" spans="2:12" ht="12.75">
      <c r="B13" s="80" t="s">
        <v>58</v>
      </c>
      <c r="C13" s="43">
        <v>16539.8135</v>
      </c>
      <c r="D13" s="97">
        <v>7191.1181616</v>
      </c>
      <c r="E13" s="93">
        <v>0.43477625437554057</v>
      </c>
      <c r="F13" s="97">
        <v>9348.695338399999</v>
      </c>
      <c r="G13" s="98">
        <v>42529</v>
      </c>
      <c r="H13" s="88" t="s">
        <v>83</v>
      </c>
      <c r="I13" s="99">
        <v>176.9210879304442</v>
      </c>
      <c r="J13" s="9"/>
      <c r="L13" s="177"/>
    </row>
    <row r="14" spans="2:12" ht="12.75">
      <c r="B14" s="179" t="s">
        <v>7</v>
      </c>
      <c r="C14" s="62">
        <v>52942.078</v>
      </c>
      <c r="D14" s="100">
        <v>25059.776769196797</v>
      </c>
      <c r="E14" s="94">
        <v>0.473343278463622</v>
      </c>
      <c r="F14" s="100">
        <v>27882.301230803205</v>
      </c>
      <c r="G14" s="101">
        <v>42543</v>
      </c>
      <c r="H14" s="89" t="s">
        <v>95</v>
      </c>
      <c r="I14" s="102">
        <v>189.8770031991183</v>
      </c>
      <c r="J14" s="9"/>
      <c r="L14" s="177"/>
    </row>
    <row r="15" spans="2:12" ht="12.75">
      <c r="B15" s="80" t="s">
        <v>114</v>
      </c>
      <c r="C15" s="43">
        <v>56246</v>
      </c>
      <c r="D15" s="97">
        <v>32357.70775</v>
      </c>
      <c r="E15" s="93">
        <v>0.5752890472211357</v>
      </c>
      <c r="F15" s="97">
        <v>23888.642249999997</v>
      </c>
      <c r="G15" s="98">
        <v>42580</v>
      </c>
      <c r="H15" s="88" t="s">
        <v>73</v>
      </c>
      <c r="I15" s="99">
        <v>235.4508029856741</v>
      </c>
      <c r="J15" s="9"/>
      <c r="L15" s="177"/>
    </row>
    <row r="16" spans="2:12" ht="12.75">
      <c r="B16" s="179" t="s">
        <v>25</v>
      </c>
      <c r="C16" s="62">
        <v>25121.1808</v>
      </c>
      <c r="D16" s="100">
        <v>12932.53401223</v>
      </c>
      <c r="E16" s="94">
        <v>0.514805976486185</v>
      </c>
      <c r="F16" s="100">
        <v>12188.646787769998</v>
      </c>
      <c r="G16" s="101">
        <v>42558</v>
      </c>
      <c r="H16" s="89" t="s">
        <v>86</v>
      </c>
      <c r="I16" s="102">
        <v>206.1031157716902</v>
      </c>
      <c r="J16" s="9"/>
      <c r="L16" s="177"/>
    </row>
    <row r="17" spans="2:12" ht="12.75">
      <c r="B17" s="80" t="s">
        <v>33</v>
      </c>
      <c r="C17" s="43">
        <v>12281.836358353376</v>
      </c>
      <c r="D17" s="97">
        <v>6644.053591470392</v>
      </c>
      <c r="E17" s="93">
        <v>0.5409658130603167</v>
      </c>
      <c r="F17" s="97">
        <v>5637.782766882983</v>
      </c>
      <c r="G17" s="98">
        <v>42568</v>
      </c>
      <c r="H17" s="88" t="s">
        <v>93</v>
      </c>
      <c r="I17" s="99">
        <v>217.84869808213193</v>
      </c>
      <c r="J17" s="9"/>
      <c r="L17" s="177"/>
    </row>
    <row r="18" spans="2:12" ht="12.75">
      <c r="B18" s="179" t="s">
        <v>47</v>
      </c>
      <c r="C18" s="62">
        <v>38170.945</v>
      </c>
      <c r="D18" s="100">
        <v>12445.6723809875</v>
      </c>
      <c r="E18" s="94">
        <v>0.32605093693613035</v>
      </c>
      <c r="F18" s="100">
        <v>25725.2726190125</v>
      </c>
      <c r="G18" s="101">
        <v>42490</v>
      </c>
      <c r="H18" s="89" t="s">
        <v>70</v>
      </c>
      <c r="I18" s="102">
        <v>148.37916614259478</v>
      </c>
      <c r="J18" s="9"/>
      <c r="L18" s="177"/>
    </row>
    <row r="19" spans="2:12" ht="12.75">
      <c r="B19" s="80" t="s">
        <v>26</v>
      </c>
      <c r="C19" s="43">
        <v>39558.9218</v>
      </c>
      <c r="D19" s="97">
        <v>19832.278492111716</v>
      </c>
      <c r="E19" s="93">
        <v>0.5013351625804856</v>
      </c>
      <c r="F19" s="97">
        <v>19726.643307888284</v>
      </c>
      <c r="G19" s="98">
        <v>42553</v>
      </c>
      <c r="H19" s="88" t="s">
        <v>90</v>
      </c>
      <c r="I19" s="99">
        <v>200.53549497790732</v>
      </c>
      <c r="J19" s="9"/>
      <c r="L19" s="177"/>
    </row>
    <row r="20" spans="2:12" ht="12.75">
      <c r="B20" s="179" t="s">
        <v>115</v>
      </c>
      <c r="C20" s="62">
        <v>11345.7979</v>
      </c>
      <c r="D20" s="100">
        <v>5258.59595125</v>
      </c>
      <c r="E20" s="94">
        <v>0.4634840138700162</v>
      </c>
      <c r="F20" s="100">
        <v>6087.20194875</v>
      </c>
      <c r="G20" s="101">
        <v>42540</v>
      </c>
      <c r="H20" s="89" t="s">
        <v>85</v>
      </c>
      <c r="I20" s="102">
        <v>186.3877360324779</v>
      </c>
      <c r="J20" s="9"/>
      <c r="L20" s="177"/>
    </row>
    <row r="21" spans="2:12" ht="12.75">
      <c r="B21" s="80" t="s">
        <v>116</v>
      </c>
      <c r="C21" s="43">
        <v>10705.693</v>
      </c>
      <c r="D21" s="97">
        <v>4801.0162175</v>
      </c>
      <c r="E21" s="93">
        <v>0.4484545014974743</v>
      </c>
      <c r="F21" s="97">
        <v>5904.676782500001</v>
      </c>
      <c r="G21" s="98">
        <v>42534</v>
      </c>
      <c r="H21" s="88" t="s">
        <v>84</v>
      </c>
      <c r="I21" s="99">
        <v>181.30870485119559</v>
      </c>
      <c r="J21" s="9"/>
      <c r="L21" s="177"/>
    </row>
    <row r="22" spans="2:12" ht="12.75">
      <c r="B22" s="179" t="s">
        <v>1</v>
      </c>
      <c r="C22" s="62">
        <v>62684.522899999996</v>
      </c>
      <c r="D22" s="100">
        <v>26549.021972319664</v>
      </c>
      <c r="E22" s="94">
        <v>0.423533924229958</v>
      </c>
      <c r="F22" s="100">
        <v>36135.50092768034</v>
      </c>
      <c r="G22" s="101">
        <v>42525</v>
      </c>
      <c r="H22" s="89" t="s">
        <v>92</v>
      </c>
      <c r="I22" s="102">
        <v>173.4707456400105</v>
      </c>
      <c r="J22" s="9"/>
      <c r="L22" s="177"/>
    </row>
    <row r="23" spans="2:12" ht="12.75">
      <c r="B23" s="80" t="s">
        <v>117</v>
      </c>
      <c r="C23" s="43">
        <v>17758.675</v>
      </c>
      <c r="D23" s="97">
        <v>5228.47510625</v>
      </c>
      <c r="E23" s="93">
        <v>0.29441808616070736</v>
      </c>
      <c r="F23" s="97">
        <v>12530.199893750001</v>
      </c>
      <c r="G23" s="98">
        <v>42478</v>
      </c>
      <c r="H23" s="88" t="s">
        <v>79</v>
      </c>
      <c r="I23" s="99">
        <v>141.72698879973922</v>
      </c>
      <c r="J23" s="9"/>
      <c r="L23" s="177"/>
    </row>
    <row r="24" spans="2:12" ht="12.75">
      <c r="B24" s="179" t="s">
        <v>10</v>
      </c>
      <c r="C24" s="62">
        <v>58143.1284</v>
      </c>
      <c r="D24" s="100">
        <v>27144.87603054125</v>
      </c>
      <c r="E24" s="94">
        <v>0.4668630116321923</v>
      </c>
      <c r="F24" s="100">
        <v>30998.252369458747</v>
      </c>
      <c r="G24" s="101">
        <v>42541</v>
      </c>
      <c r="H24" s="89" t="s">
        <v>76</v>
      </c>
      <c r="I24" s="102">
        <v>187.56905294856537</v>
      </c>
      <c r="J24" s="9"/>
      <c r="L24" s="177"/>
    </row>
    <row r="25" spans="2:12" ht="12.75">
      <c r="B25" s="80" t="s">
        <v>18</v>
      </c>
      <c r="C25" s="43">
        <v>11878.570779229385</v>
      </c>
      <c r="D25" s="97">
        <v>5357.689649654723</v>
      </c>
      <c r="E25" s="93">
        <v>0.45103823929921477</v>
      </c>
      <c r="F25" s="97">
        <v>6520.881129574662</v>
      </c>
      <c r="G25" s="98">
        <v>42535</v>
      </c>
      <c r="H25" s="88" t="s">
        <v>78</v>
      </c>
      <c r="I25" s="99">
        <v>182.1620505449114</v>
      </c>
      <c r="J25" s="9"/>
      <c r="L25" s="177"/>
    </row>
    <row r="26" spans="2:12" ht="12.75">
      <c r="B26" s="179" t="s">
        <v>2</v>
      </c>
      <c r="C26" s="62">
        <v>21576.76</v>
      </c>
      <c r="D26" s="100">
        <v>9799.28976</v>
      </c>
      <c r="E26" s="94">
        <v>0.45415946416422115</v>
      </c>
      <c r="F26" s="100">
        <v>11777.470239999999</v>
      </c>
      <c r="G26" s="101">
        <v>42536</v>
      </c>
      <c r="H26" s="89" t="s">
        <v>91</v>
      </c>
      <c r="I26" s="102">
        <v>183.20368941980874</v>
      </c>
      <c r="J26" s="9"/>
      <c r="L26" s="177"/>
    </row>
    <row r="27" spans="2:12" ht="12.75">
      <c r="B27" s="80" t="s">
        <v>45</v>
      </c>
      <c r="C27" s="43">
        <v>15475.82916075997</v>
      </c>
      <c r="D27" s="97">
        <v>7204.591483687191</v>
      </c>
      <c r="E27" s="93">
        <v>0.46553831842205445</v>
      </c>
      <c r="F27" s="97">
        <v>8271.237677072779</v>
      </c>
      <c r="G27" s="98">
        <v>42540</v>
      </c>
      <c r="H27" s="88" t="s">
        <v>89</v>
      </c>
      <c r="I27" s="99">
        <v>187.10415254609057</v>
      </c>
      <c r="J27" s="9"/>
      <c r="L27" s="177"/>
    </row>
    <row r="28" spans="2:12" ht="12.75">
      <c r="B28" s="179" t="s">
        <v>118</v>
      </c>
      <c r="C28" s="62">
        <v>7174.692724837909</v>
      </c>
      <c r="D28" s="100">
        <v>3416.2417098686037</v>
      </c>
      <c r="E28" s="94">
        <v>0.47615164034021873</v>
      </c>
      <c r="F28" s="100">
        <v>3758.4510149693056</v>
      </c>
      <c r="G28" s="101">
        <v>42544</v>
      </c>
      <c r="H28" s="89" t="s">
        <v>75</v>
      </c>
      <c r="I28" s="102">
        <v>190.89493773531336</v>
      </c>
      <c r="J28" s="9"/>
      <c r="L28" s="177"/>
    </row>
    <row r="29" spans="2:12" ht="12.75">
      <c r="B29" s="80" t="s">
        <v>20</v>
      </c>
      <c r="C29" s="43">
        <v>53636.84895022561</v>
      </c>
      <c r="D29" s="97">
        <v>18927.545508803745</v>
      </c>
      <c r="E29" s="93">
        <v>0.3528832487226886</v>
      </c>
      <c r="F29" s="97">
        <v>34709.303441421864</v>
      </c>
      <c r="G29" s="98">
        <v>42499</v>
      </c>
      <c r="H29" s="88" t="s">
        <v>81</v>
      </c>
      <c r="I29" s="99">
        <v>154.53162014831946</v>
      </c>
      <c r="J29" s="9"/>
      <c r="L29" s="177"/>
    </row>
    <row r="30" spans="2:12" ht="12.75">
      <c r="B30" s="179" t="s">
        <v>36</v>
      </c>
      <c r="C30" s="62">
        <v>13982.484</v>
      </c>
      <c r="D30" s="100">
        <v>6523.8306858000005</v>
      </c>
      <c r="E30" s="94">
        <v>0.4665716539207197</v>
      </c>
      <c r="F30" s="100">
        <v>7458.6533142</v>
      </c>
      <c r="G30" s="101">
        <v>42541</v>
      </c>
      <c r="H30" s="89" t="s">
        <v>74</v>
      </c>
      <c r="I30" s="102">
        <v>187.46660303113626</v>
      </c>
      <c r="J30" s="9"/>
      <c r="L30" s="177"/>
    </row>
    <row r="31" spans="2:12" ht="12.75">
      <c r="B31" s="80" t="s">
        <v>30</v>
      </c>
      <c r="C31" s="43">
        <v>20725.301</v>
      </c>
      <c r="D31" s="97">
        <v>9041.339848955</v>
      </c>
      <c r="E31" s="93">
        <v>0.4362464916169372</v>
      </c>
      <c r="F31" s="97">
        <v>11683.961151045001</v>
      </c>
      <c r="G31" s="98">
        <v>42530</v>
      </c>
      <c r="H31" s="88" t="s">
        <v>88</v>
      </c>
      <c r="I31" s="99">
        <v>177.38248811402758</v>
      </c>
      <c r="J31" s="9"/>
      <c r="L31" s="177"/>
    </row>
    <row r="32" spans="2:12" ht="12.75">
      <c r="B32" s="179" t="s">
        <v>12</v>
      </c>
      <c r="C32" s="62">
        <v>58321.0529504627</v>
      </c>
      <c r="D32" s="100">
        <v>27485.716325059257</v>
      </c>
      <c r="E32" s="94">
        <v>0.4712829233108212</v>
      </c>
      <c r="F32" s="100">
        <v>30835.336625403434</v>
      </c>
      <c r="G32" s="101">
        <v>42543</v>
      </c>
      <c r="H32" s="89" t="s">
        <v>77</v>
      </c>
      <c r="I32" s="102">
        <v>189.1370723756438</v>
      </c>
      <c r="J32" s="9"/>
      <c r="L32" s="177"/>
    </row>
    <row r="33" spans="2:12" ht="14.25" customHeight="1">
      <c r="B33" s="63" t="s">
        <v>68</v>
      </c>
      <c r="C33" s="70">
        <f>SUM(C5:C32)/28</f>
        <v>32422.21113693744</v>
      </c>
      <c r="D33" s="70">
        <f>SUM(D5:D32)/28</f>
        <v>14932.340547781132</v>
      </c>
      <c r="E33" s="95">
        <f>SUM(E5:E32)/28</f>
        <v>0.4496375610903232</v>
      </c>
      <c r="F33" s="70">
        <f>SUM(F5:F32)/28</f>
        <v>17489.88300344202</v>
      </c>
      <c r="G33" s="103"/>
      <c r="H33" s="90" t="s">
        <v>67</v>
      </c>
      <c r="I33" s="104">
        <f>100*C33/F33</f>
        <v>185.37694695016958</v>
      </c>
      <c r="J33" s="9"/>
      <c r="L33" s="177"/>
    </row>
    <row r="34" ht="12.75"/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</sheetData>
  <sheetProtection/>
  <mergeCells count="7">
    <mergeCell ref="B3:B4"/>
    <mergeCell ref="C3:C4"/>
    <mergeCell ref="G3:H3"/>
    <mergeCell ref="I3:I4"/>
    <mergeCell ref="E3:E4"/>
    <mergeCell ref="F3:F4"/>
    <mergeCell ref="D3:D4"/>
  </mergeCells>
  <conditionalFormatting sqref="I33">
    <cfRule type="dataBar" priority="5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{02d7bdf4-ad78-427d-80cc-8c89c79189f0}</x14:id>
        </ext>
      </extLst>
    </cfRule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{af7e6270-1f67-426a-b122-4eabf9b6151c}</x14:id>
        </ext>
      </extLst>
    </cfRule>
  </conditionalFormatting>
  <conditionalFormatting sqref="I33">
    <cfRule type="dataBar" priority="5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{30a1a3c7-d058-484d-9f87-5cdf0ebcea24}</x14:id>
        </ext>
      </extLst>
    </cfRule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{6dd18381-b9bd-46ce-9b69-62bce9d19dbc}</x14:id>
        </ext>
      </extLst>
    </cfRule>
  </conditionalFormatting>
  <conditionalFormatting sqref="I33">
    <cfRule type="dataBar" priority="4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{33d87105-9e89-49de-8504-d7bd5bedcb85}</x14:id>
        </ext>
      </extLst>
    </cfRule>
    <cfRule type="dataBar" priority="4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{fe1c2bd7-13db-48e1-b2b2-1f1c346aef30}</x14:id>
        </ext>
      </extLst>
    </cfRule>
  </conditionalFormatting>
  <conditionalFormatting sqref="E33">
    <cfRule type="dataBar" priority="2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{267d76c2-f150-4e79-b938-980470e51f99}</x14:id>
        </ext>
      </extLst>
    </cfRule>
  </conditionalFormatting>
  <conditionalFormatting sqref="E5:E32"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{f052e528-7ebe-4e63-b9be-a873ebf36d46}</x14:id>
        </ext>
      </extLst>
    </cfRule>
  </conditionalFormatting>
  <conditionalFormatting sqref="I5:I32">
    <cfRule type="dataBar" priority="5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{81a70f46-b48a-44da-964d-ac550f004f57}</x14:id>
        </ext>
      </extLst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{5a421d0e-7503-4bc3-900c-a945fd2478af}</x14:id>
        </ext>
      </extLst>
    </cfRule>
  </conditionalFormatting>
  <conditionalFormatting sqref="I5:I32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{a834fec3-b84b-4380-a992-96833f445712}</x14:id>
        </ext>
      </extLst>
    </cfRule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{dfaf4bd2-eb2a-44fc-8d96-d9e3bff203f6}</x14:id>
        </ext>
      </extLst>
    </cfRule>
  </conditionalFormatting>
  <conditionalFormatting sqref="I5:I32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{71fca857-1fad-4b6a-a785-7130bc3c229a}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{0802d4e9-fea5-4ce6-bf0e-4653d5886113}</x14:id>
        </ext>
      </extLst>
    </cfRule>
  </conditionalFormatting>
  <hyperlinks>
    <hyperlink ref="B19" r:id="rId1" display="_edn5"/>
    <hyperlink ref="B21" r:id="rId2" display="_ednref5"/>
    <hyperlink ref="B16" location="_edn4" display="_edn4"/>
    <hyperlink ref="B31" r:id="rId3" display="_edn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d7bdf4-ad78-427d-80cc-8c89c79189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f7e6270-1f67-426a-b122-4eabf9b61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30a1a3c7-d058-484d-9f87-5cdf0ebcea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dd18381-b9bd-46ce-9b69-62bce9d19d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33d87105-9e89-49de-8504-d7bd5bedcb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e1c2bd7-13db-48e1-b2b2-1f1c346aef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I33</xm:sqref>
        </x14:conditionalFormatting>
        <x14:conditionalFormatting xmlns:xm="http://schemas.microsoft.com/office/excel/2006/main">
          <x14:cfRule type="dataBar" id="{267d76c2-f150-4e79-b938-980470e51f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E33</xm:sqref>
        </x14:conditionalFormatting>
        <x14:conditionalFormatting xmlns:xm="http://schemas.microsoft.com/office/excel/2006/main">
          <x14:cfRule type="dataBar" id="{f052e528-7ebe-4e63-b9be-a873ebf36d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E5:E32</xm:sqref>
        </x14:conditionalFormatting>
        <x14:conditionalFormatting xmlns:xm="http://schemas.microsoft.com/office/excel/2006/main">
          <x14:cfRule type="dataBar" id="{81a70f46-b48a-44da-964d-ac550f004f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a421d0e-7503-4bc3-900c-a945fd247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  <x14:conditionalFormatting xmlns:xm="http://schemas.microsoft.com/office/excel/2006/main">
          <x14:cfRule type="dataBar" id="{a834fec3-b84b-4380-a992-96833f4457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dfaf4bd2-eb2a-44fc-8d96-d9e3bff203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  <x14:conditionalFormatting xmlns:xm="http://schemas.microsoft.com/office/excel/2006/main">
          <x14:cfRule type="dataBar" id="{71fca857-1fad-4b6a-a785-7130bc3c22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802d4e9-fea5-4ce6-bf0e-4653d58861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I5:I32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32"/>
  <sheetViews>
    <sheetView showGridLines="0" zoomScalePageLayoutView="0" workbookViewId="0" topLeftCell="C1">
      <selection activeCell="C18" sqref="A18:IV18"/>
    </sheetView>
  </sheetViews>
  <sheetFormatPr defaultColWidth="11.421875" defaultRowHeight="15"/>
  <cols>
    <col min="1" max="1" width="3.8515625" style="1" customWidth="1"/>
    <col min="2" max="2" width="8.7109375" style="1" customWidth="1"/>
    <col min="3" max="3" width="2.7109375" style="49" customWidth="1"/>
    <col min="4" max="4" width="27.28125" style="2" customWidth="1"/>
    <col min="5" max="8" width="11.00390625" style="20" customWidth="1"/>
    <col min="9" max="9" width="2.7109375" style="20" customWidth="1"/>
    <col min="10" max="10" width="13.00390625" style="20" customWidth="1"/>
    <col min="11" max="16384" width="11.421875" style="1" customWidth="1"/>
  </cols>
  <sheetData>
    <row r="1" spans="2:10" ht="15.75">
      <c r="B1" s="27" t="s">
        <v>151</v>
      </c>
      <c r="C1" s="48"/>
      <c r="J1" s="1"/>
    </row>
    <row r="2" ht="15">
      <c r="D2" s="3"/>
    </row>
    <row r="3" spans="2:10" ht="34.5" customHeight="1">
      <c r="B3" s="109" t="s">
        <v>29</v>
      </c>
      <c r="C3" s="50"/>
      <c r="D3" s="110" t="s">
        <v>54</v>
      </c>
      <c r="E3" s="140" t="s">
        <v>37</v>
      </c>
      <c r="F3" s="140" t="s">
        <v>38</v>
      </c>
      <c r="G3" s="140" t="s">
        <v>13</v>
      </c>
      <c r="H3" s="140" t="s">
        <v>40</v>
      </c>
      <c r="I3" s="50"/>
      <c r="J3" s="112" t="s">
        <v>60</v>
      </c>
    </row>
    <row r="4" spans="2:10" ht="15">
      <c r="B4" s="53">
        <v>1</v>
      </c>
      <c r="C4" s="51"/>
      <c r="D4" s="55" t="s">
        <v>157</v>
      </c>
      <c r="E4" s="159">
        <v>78.77802263960817</v>
      </c>
      <c r="F4" s="159">
        <v>39.365987826285945</v>
      </c>
      <c r="G4" s="159">
        <v>10.35638599343167</v>
      </c>
      <c r="H4" s="159">
        <v>6.951871657754011</v>
      </c>
      <c r="J4" s="53">
        <v>100</v>
      </c>
    </row>
    <row r="5" spans="2:10" ht="15">
      <c r="B5" s="53">
        <v>2</v>
      </c>
      <c r="C5" s="51"/>
      <c r="D5" s="55" t="s">
        <v>135</v>
      </c>
      <c r="E5" s="159">
        <v>50.7778554158714</v>
      </c>
      <c r="F5" s="159">
        <v>23.568674183944747</v>
      </c>
      <c r="G5" s="159">
        <v>50.34428354782149</v>
      </c>
      <c r="H5" s="159">
        <v>7.324926214113228</v>
      </c>
      <c r="J5" s="47">
        <v>100</v>
      </c>
    </row>
    <row r="6" spans="2:10" ht="15">
      <c r="B6" s="53">
        <v>3</v>
      </c>
      <c r="C6" s="51"/>
      <c r="D6" s="55" t="s">
        <v>134</v>
      </c>
      <c r="E6" s="159">
        <v>52.169663446203714</v>
      </c>
      <c r="F6" s="159">
        <v>30.54327307415869</v>
      </c>
      <c r="G6" s="159">
        <v>31.066945282202383</v>
      </c>
      <c r="H6" s="159">
        <v>6.951871657754013</v>
      </c>
      <c r="J6" s="47">
        <v>100</v>
      </c>
    </row>
    <row r="7" spans="2:10" ht="15">
      <c r="B7" s="53">
        <v>4</v>
      </c>
      <c r="C7" s="51"/>
      <c r="D7" s="55" t="s">
        <v>142</v>
      </c>
      <c r="E7" s="159">
        <v>48.31663856731011</v>
      </c>
      <c r="F7" s="159">
        <v>31.363432052464454</v>
      </c>
      <c r="G7" s="159">
        <v>28.549553743530332</v>
      </c>
      <c r="H7" s="159">
        <v>9.619073718827078</v>
      </c>
      <c r="J7" s="47">
        <v>100</v>
      </c>
    </row>
    <row r="8" spans="2:10" ht="15">
      <c r="B8" s="53">
        <v>5</v>
      </c>
      <c r="C8" s="51"/>
      <c r="D8" s="55" t="s">
        <v>98</v>
      </c>
      <c r="E8" s="159">
        <v>33.99810094953315</v>
      </c>
      <c r="F8" s="159">
        <v>36.02127383915608</v>
      </c>
      <c r="G8" s="159">
        <v>33.32563168503304</v>
      </c>
      <c r="H8" s="159">
        <v>6.5814015454303245</v>
      </c>
      <c r="J8" s="47">
        <v>100</v>
      </c>
    </row>
    <row r="9" spans="2:10" ht="15">
      <c r="B9" s="53">
        <v>6</v>
      </c>
      <c r="C9" s="51"/>
      <c r="D9" s="55" t="s">
        <v>141</v>
      </c>
      <c r="E9" s="159">
        <v>40.63831601855972</v>
      </c>
      <c r="F9" s="159">
        <v>25.64714569575227</v>
      </c>
      <c r="G9" s="159">
        <v>31.738756462133683</v>
      </c>
      <c r="H9" s="159">
        <v>8.078897595244529</v>
      </c>
      <c r="J9" s="47">
        <v>99.99999999999999</v>
      </c>
    </row>
    <row r="10" spans="2:10" ht="15">
      <c r="B10" s="53">
        <v>7</v>
      </c>
      <c r="C10" s="51"/>
      <c r="D10" s="55" t="s">
        <v>144</v>
      </c>
      <c r="E10" s="159">
        <v>46.111503401912245</v>
      </c>
      <c r="F10" s="159">
        <v>14.654995555396757</v>
      </c>
      <c r="G10" s="159">
        <v>32.06840366734038</v>
      </c>
      <c r="H10" s="159">
        <v>7.700592353257942</v>
      </c>
      <c r="J10" s="47">
        <v>100</v>
      </c>
    </row>
    <row r="11" spans="2:10" ht="15">
      <c r="B11" s="53">
        <v>8</v>
      </c>
      <c r="C11" s="51"/>
      <c r="D11" s="55" t="s">
        <v>105</v>
      </c>
      <c r="E11" s="159">
        <v>36.26153333246739</v>
      </c>
      <c r="F11" s="159">
        <v>25.514511726469586</v>
      </c>
      <c r="G11" s="159">
        <v>20.659022828220223</v>
      </c>
      <c r="H11" s="159">
        <v>8.459869848156181</v>
      </c>
      <c r="J11" s="47">
        <v>100.00000000000001</v>
      </c>
    </row>
    <row r="12" spans="2:10" ht="15">
      <c r="B12" s="53">
        <v>9</v>
      </c>
      <c r="C12" s="51"/>
      <c r="D12" s="55" t="s">
        <v>106</v>
      </c>
      <c r="E12" s="159">
        <v>35.98109753192347</v>
      </c>
      <c r="F12" s="159">
        <v>12.61525322204789</v>
      </c>
      <c r="G12" s="159">
        <v>32.82078259699076</v>
      </c>
      <c r="H12" s="159">
        <v>8.459869848156181</v>
      </c>
      <c r="J12" s="47">
        <v>100</v>
      </c>
    </row>
    <row r="13" spans="2:10" ht="15">
      <c r="B13" s="53">
        <v>10</v>
      </c>
      <c r="C13" s="51"/>
      <c r="D13" s="55" t="s">
        <v>150</v>
      </c>
      <c r="E13" s="159">
        <v>45.219090778626004</v>
      </c>
      <c r="F13" s="159">
        <v>0</v>
      </c>
      <c r="G13" s="159">
        <v>35.074444182051806</v>
      </c>
      <c r="H13" s="159">
        <v>8.843537414965986</v>
      </c>
      <c r="J13" s="47">
        <v>100.00000000000001</v>
      </c>
    </row>
    <row r="14" spans="2:10" ht="15">
      <c r="B14" s="53">
        <v>11</v>
      </c>
      <c r="C14" s="51"/>
      <c r="D14" s="55" t="s">
        <v>146</v>
      </c>
      <c r="E14" s="159">
        <v>29.961135515983177</v>
      </c>
      <c r="F14" s="159">
        <v>22.20934001044071</v>
      </c>
      <c r="G14" s="159">
        <v>28.073651208028267</v>
      </c>
      <c r="H14" s="159">
        <v>7.324926214113228</v>
      </c>
      <c r="J14" s="47">
        <v>100</v>
      </c>
    </row>
    <row r="15" spans="2:10" ht="15">
      <c r="B15" s="53">
        <v>12</v>
      </c>
      <c r="C15" s="51"/>
      <c r="D15" s="55" t="s">
        <v>107</v>
      </c>
      <c r="E15" s="159">
        <v>48.807523914127124</v>
      </c>
      <c r="F15" s="159">
        <v>18.580136944582485</v>
      </c>
      <c r="G15" s="159">
        <v>13.127070514672615</v>
      </c>
      <c r="H15" s="159">
        <v>6.951871657754011</v>
      </c>
      <c r="J15" s="47">
        <v>100</v>
      </c>
    </row>
    <row r="16" spans="2:10" ht="15">
      <c r="B16" s="53">
        <v>13</v>
      </c>
      <c r="C16" s="51"/>
      <c r="D16" s="55" t="s">
        <v>148</v>
      </c>
      <c r="E16" s="159">
        <v>47.47420725825739</v>
      </c>
      <c r="F16" s="159">
        <v>15.35930234825974</v>
      </c>
      <c r="G16" s="159">
        <v>16.945716725460212</v>
      </c>
      <c r="H16" s="159">
        <v>7.324926214113229</v>
      </c>
      <c r="J16" s="47">
        <v>100</v>
      </c>
    </row>
    <row r="17" spans="2:10" ht="15">
      <c r="B17" s="53">
        <v>14</v>
      </c>
      <c r="C17" s="51"/>
      <c r="D17" s="55" t="s">
        <v>108</v>
      </c>
      <c r="E17" s="159">
        <v>35.57953092791252</v>
      </c>
      <c r="F17" s="159">
        <v>15.836586466429905</v>
      </c>
      <c r="G17" s="159">
        <v>27.646692424022234</v>
      </c>
      <c r="H17" s="159">
        <v>7.324926214113227</v>
      </c>
      <c r="J17" s="47">
        <v>100</v>
      </c>
    </row>
    <row r="18" spans="2:10" ht="15">
      <c r="B18" s="53">
        <v>15</v>
      </c>
      <c r="C18" s="52"/>
      <c r="D18" s="55" t="s">
        <v>147</v>
      </c>
      <c r="E18" s="159">
        <v>35.16077659815</v>
      </c>
      <c r="F18" s="159">
        <v>16.28499126651158</v>
      </c>
      <c r="G18" s="159">
        <v>23.67902395990262</v>
      </c>
      <c r="H18" s="159">
        <v>8.07889759524453</v>
      </c>
      <c r="J18" s="47">
        <v>100.00000000000001</v>
      </c>
    </row>
    <row r="19" spans="2:10" ht="15">
      <c r="B19" s="53">
        <v>16</v>
      </c>
      <c r="C19" s="51"/>
      <c r="D19" s="46" t="s">
        <v>100</v>
      </c>
      <c r="E19" s="160">
        <v>31.12810341661565</v>
      </c>
      <c r="F19" s="160">
        <v>32.4362082665066</v>
      </c>
      <c r="G19" s="160">
        <v>10.518841266544639</v>
      </c>
      <c r="H19" s="160">
        <v>8.078897595244527</v>
      </c>
      <c r="J19" s="47">
        <v>100</v>
      </c>
    </row>
    <row r="20" spans="2:10" ht="15">
      <c r="B20" s="53">
        <v>17</v>
      </c>
      <c r="C20" s="51"/>
      <c r="D20" s="46" t="s">
        <v>137</v>
      </c>
      <c r="E20" s="160">
        <v>26.625589931538535</v>
      </c>
      <c r="F20" s="160">
        <v>30.959988292486667</v>
      </c>
      <c r="G20" s="160">
        <v>14.996415754980683</v>
      </c>
      <c r="H20" s="160">
        <v>8.843537414965986</v>
      </c>
      <c r="J20" s="47">
        <v>100</v>
      </c>
    </row>
    <row r="21" spans="2:10" ht="15">
      <c r="B21" s="53">
        <v>18</v>
      </c>
      <c r="C21" s="51"/>
      <c r="D21" s="46" t="s">
        <v>159</v>
      </c>
      <c r="E21" s="160">
        <v>43.64155896961663</v>
      </c>
      <c r="F21" s="160">
        <v>12.390347972446364</v>
      </c>
      <c r="G21" s="160">
        <v>17.951871695019403</v>
      </c>
      <c r="H21" s="160">
        <v>7.324926214113227</v>
      </c>
      <c r="J21" s="47">
        <v>100</v>
      </c>
    </row>
    <row r="22" spans="2:10" ht="15">
      <c r="B22" s="53">
        <v>19</v>
      </c>
      <c r="C22" s="51"/>
      <c r="D22" s="46" t="s">
        <v>101</v>
      </c>
      <c r="E22" s="160">
        <v>24.59791643301511</v>
      </c>
      <c r="F22" s="160">
        <v>33.76484181177851</v>
      </c>
      <c r="G22" s="160">
        <v>11.31913751597603</v>
      </c>
      <c r="H22" s="160">
        <v>7.700592353257944</v>
      </c>
      <c r="J22" s="47">
        <v>100</v>
      </c>
    </row>
    <row r="23" spans="2:10" ht="15">
      <c r="B23" s="53">
        <v>20</v>
      </c>
      <c r="C23" s="51"/>
      <c r="D23" s="46" t="s">
        <v>139</v>
      </c>
      <c r="E23" s="160">
        <v>40.74793765866153</v>
      </c>
      <c r="F23" s="160">
        <v>8.653826225167247</v>
      </c>
      <c r="G23" s="160">
        <v>20.300985785266374</v>
      </c>
      <c r="H23" s="160">
        <v>7.324926214113227</v>
      </c>
      <c r="J23" s="47">
        <v>100</v>
      </c>
    </row>
    <row r="24" spans="2:10" ht="15">
      <c r="B24" s="53">
        <v>21</v>
      </c>
      <c r="C24" s="51"/>
      <c r="D24" s="46" t="s">
        <v>140</v>
      </c>
      <c r="E24" s="160">
        <v>43.89771354665157</v>
      </c>
      <c r="F24" s="160">
        <v>4.788841477816535</v>
      </c>
      <c r="G24" s="160">
        <v>21.282661248222077</v>
      </c>
      <c r="H24" s="160">
        <v>6.951871657754012</v>
      </c>
      <c r="J24" s="47">
        <v>100</v>
      </c>
    </row>
    <row r="25" spans="2:10" ht="15">
      <c r="B25" s="53">
        <v>22</v>
      </c>
      <c r="C25" s="51"/>
      <c r="D25" s="46" t="s">
        <v>145</v>
      </c>
      <c r="E25" s="160">
        <v>22.482413945939772</v>
      </c>
      <c r="F25" s="160">
        <v>18.574981189366554</v>
      </c>
      <c r="G25" s="160">
        <v>26.56524253963407</v>
      </c>
      <c r="H25" s="160">
        <v>5.848107965070126</v>
      </c>
      <c r="J25" s="47">
        <v>100</v>
      </c>
    </row>
    <row r="26" spans="2:10" ht="15">
      <c r="B26" s="53">
        <v>23</v>
      </c>
      <c r="C26" s="51"/>
      <c r="D26" s="46" t="s">
        <v>138</v>
      </c>
      <c r="E26" s="160">
        <v>0.9237566305317687</v>
      </c>
      <c r="F26" s="160">
        <v>0.46187831526588435</v>
      </c>
      <c r="G26" s="160">
        <v>60.68452746598614</v>
      </c>
      <c r="H26" s="160">
        <v>8.843537414965986</v>
      </c>
      <c r="J26" s="47">
        <v>100</v>
      </c>
    </row>
    <row r="27" spans="2:10" ht="15">
      <c r="B27" s="53">
        <v>24</v>
      </c>
      <c r="C27" s="51"/>
      <c r="D27" s="46" t="s">
        <v>99</v>
      </c>
      <c r="E27" s="160">
        <v>23.73979546938283</v>
      </c>
      <c r="F27" s="160">
        <v>17.600193192818306</v>
      </c>
      <c r="G27" s="160">
        <v>11.883541295306005</v>
      </c>
      <c r="H27" s="160">
        <v>6.95187165775401</v>
      </c>
      <c r="J27" s="47">
        <v>100</v>
      </c>
    </row>
    <row r="28" spans="2:10" ht="15">
      <c r="B28" s="53">
        <v>25</v>
      </c>
      <c r="C28" s="51"/>
      <c r="D28" s="46" t="s">
        <v>149</v>
      </c>
      <c r="E28" s="160">
        <v>14.96023230250663</v>
      </c>
      <c r="F28" s="160">
        <v>13.008897654353587</v>
      </c>
      <c r="G28" s="160">
        <v>19.61061853370524</v>
      </c>
      <c r="H28" s="160">
        <v>6.951871657754012</v>
      </c>
      <c r="J28" s="47">
        <v>100</v>
      </c>
    </row>
    <row r="29" spans="2:10" ht="15">
      <c r="B29" s="53">
        <v>26</v>
      </c>
      <c r="C29" s="51"/>
      <c r="D29" s="46" t="s">
        <v>143</v>
      </c>
      <c r="E29" s="160">
        <v>14.402549022013922</v>
      </c>
      <c r="F29" s="160">
        <v>5.359088008191227</v>
      </c>
      <c r="G29" s="160">
        <v>20.538631517145102</v>
      </c>
      <c r="H29" s="160">
        <v>8.07889759524453</v>
      </c>
      <c r="J29" s="47">
        <v>100</v>
      </c>
    </row>
    <row r="30" spans="2:10" ht="15">
      <c r="B30" s="53">
        <v>27</v>
      </c>
      <c r="C30" s="51"/>
      <c r="D30" s="46" t="s">
        <v>109</v>
      </c>
      <c r="E30" s="160">
        <v>12.884271709067205</v>
      </c>
      <c r="F30" s="160">
        <v>12.884271709067205</v>
      </c>
      <c r="G30" s="160">
        <v>9.744956268487462</v>
      </c>
      <c r="H30" s="160">
        <v>6.213489113117366</v>
      </c>
      <c r="J30" s="47">
        <v>100</v>
      </c>
    </row>
    <row r="31" spans="2:10" ht="15">
      <c r="B31" s="53">
        <v>28</v>
      </c>
      <c r="C31" s="51"/>
      <c r="D31" s="46" t="s">
        <v>136</v>
      </c>
      <c r="E31" s="160">
        <v>13.823051880819238</v>
      </c>
      <c r="F31" s="160">
        <v>9.165294174702634</v>
      </c>
      <c r="G31" s="160">
        <v>1.7570757504136412</v>
      </c>
      <c r="H31" s="160">
        <v>6.581401545430323</v>
      </c>
      <c r="J31" s="47">
        <v>100</v>
      </c>
    </row>
    <row r="32" spans="4:10" ht="15">
      <c r="D32" s="1"/>
      <c r="E32" s="1"/>
      <c r="F32" s="1"/>
      <c r="G32" s="1"/>
      <c r="H32" s="1"/>
      <c r="I32" s="1"/>
      <c r="J32" s="1"/>
    </row>
    <row r="33" ht="15"/>
    <row r="34" ht="15"/>
    <row r="35" ht="15"/>
    <row r="36" ht="15"/>
    <row r="37" ht="15"/>
  </sheetData>
  <sheetProtection/>
  <conditionalFormatting sqref="B32">
    <cfRule type="dataBar" priority="6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{1ecf752e-3749-4cb0-93cb-1bd06e96ba16}</x14:id>
        </ext>
      </extLst>
    </cfRule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{fef1828d-ad12-47de-9be7-5185f6812c23}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cf752e-3749-4cb0-93cb-1bd06e96ba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ef1828d-ad12-47de-9be7-5185f6812c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showGridLines="0" zoomScale="118" zoomScaleNormal="118" zoomScalePageLayoutView="0" workbookViewId="0" topLeftCell="A1">
      <selection activeCell="A1" sqref="A1"/>
    </sheetView>
  </sheetViews>
  <sheetFormatPr defaultColWidth="11.421875" defaultRowHeight="15"/>
  <cols>
    <col min="1" max="1" width="2.7109375" style="22" customWidth="1"/>
    <col min="2" max="2" width="8.00390625" style="22" customWidth="1"/>
    <col min="3" max="3" width="1.57421875" style="22" customWidth="1"/>
    <col min="4" max="4" width="11.421875" style="22" bestFit="1" customWidth="1"/>
    <col min="5" max="5" width="10.00390625" style="22" customWidth="1"/>
    <col min="6" max="6" width="1.57421875" style="22" customWidth="1"/>
    <col min="7" max="7" width="11.421875" style="22" bestFit="1" customWidth="1"/>
    <col min="8" max="8" width="10.00390625" style="22" customWidth="1"/>
    <col min="9" max="9" width="1.57421875" style="22" customWidth="1"/>
    <col min="10" max="10" width="11.421875" style="22" bestFit="1" customWidth="1"/>
    <col min="11" max="11" width="10.00390625" style="22" customWidth="1"/>
    <col min="12" max="12" width="3.7109375" style="22" customWidth="1"/>
    <col min="13" max="13" width="10.140625" style="22" customWidth="1"/>
    <col min="14" max="14" width="1.57421875" style="22" customWidth="1"/>
    <col min="15" max="15" width="8.8515625" style="22" customWidth="1"/>
    <col min="16" max="16" width="8.00390625" style="23" customWidth="1"/>
    <col min="17" max="17" width="6.57421875" style="24" customWidth="1"/>
    <col min="18" max="18" width="1.57421875" style="22" customWidth="1"/>
    <col min="19" max="20" width="8.8515625" style="22" customWidth="1"/>
    <col min="21" max="21" width="6.57421875" style="24" customWidth="1"/>
    <col min="22" max="22" width="1.57421875" style="22" customWidth="1"/>
    <col min="23" max="24" width="8.8515625" style="22" customWidth="1"/>
    <col min="25" max="25" width="6.57421875" style="24" customWidth="1"/>
    <col min="26" max="16384" width="11.421875" style="22" customWidth="1"/>
  </cols>
  <sheetData>
    <row r="1" spans="2:13" ht="15.75">
      <c r="B1" s="27" t="s">
        <v>53</v>
      </c>
      <c r="M1" s="27" t="s">
        <v>152</v>
      </c>
    </row>
    <row r="3" spans="2:26" ht="65.25" customHeight="1">
      <c r="B3" s="54" t="s">
        <v>29</v>
      </c>
      <c r="C3" s="6"/>
      <c r="D3" s="204" t="s">
        <v>48</v>
      </c>
      <c r="E3" s="204"/>
      <c r="F3" s="6"/>
      <c r="G3" s="205" t="s">
        <v>50</v>
      </c>
      <c r="H3" s="205"/>
      <c r="I3" s="6"/>
      <c r="J3" s="206" t="s">
        <v>49</v>
      </c>
      <c r="K3" s="207"/>
      <c r="L3" s="21"/>
      <c r="M3" s="109" t="s">
        <v>19</v>
      </c>
      <c r="N3" s="6"/>
      <c r="O3" s="110" t="s">
        <v>31</v>
      </c>
      <c r="P3" s="203" t="s">
        <v>32</v>
      </c>
      <c r="Q3" s="203"/>
      <c r="R3" s="6"/>
      <c r="S3" s="201" t="s">
        <v>50</v>
      </c>
      <c r="T3" s="201" t="s">
        <v>32</v>
      </c>
      <c r="U3" s="111"/>
      <c r="V3" s="6"/>
      <c r="W3" s="112" t="s">
        <v>51</v>
      </c>
      <c r="X3" s="202" t="s">
        <v>32</v>
      </c>
      <c r="Y3" s="202"/>
      <c r="Z3" s="37"/>
    </row>
    <row r="4" spans="2:26" ht="12.75">
      <c r="B4" s="56">
        <v>1</v>
      </c>
      <c r="C4" s="6"/>
      <c r="D4" s="57" t="s">
        <v>1</v>
      </c>
      <c r="E4" s="44">
        <v>62684.522899999996</v>
      </c>
      <c r="F4" s="6"/>
      <c r="G4" s="57" t="s">
        <v>4</v>
      </c>
      <c r="H4" s="44">
        <v>33845.20557517242</v>
      </c>
      <c r="I4" s="6"/>
      <c r="J4" s="57" t="s">
        <v>1</v>
      </c>
      <c r="K4" s="44">
        <v>36135.50092768034</v>
      </c>
      <c r="L4" s="58"/>
      <c r="M4" s="57" t="str">
        <f>D6</f>
        <v>Suède</v>
      </c>
      <c r="N4" s="6"/>
      <c r="O4" s="44">
        <f>E6</f>
        <v>58321.0529504627</v>
      </c>
      <c r="P4" s="44">
        <f>O4-O$6</f>
        <v>2075.0529504626975</v>
      </c>
      <c r="Q4" s="134">
        <f>P4/O$6</f>
        <v>0.036892453693821735</v>
      </c>
      <c r="R4" s="44"/>
      <c r="S4" s="44">
        <f>H8</f>
        <v>27485.716325059257</v>
      </c>
      <c r="T4" s="44">
        <f>S4-S$6</f>
        <v>-4871.991424940745</v>
      </c>
      <c r="U4" s="134">
        <f>T4/S$6</f>
        <v>-0.15056664280988027</v>
      </c>
      <c r="V4" s="44"/>
      <c r="W4" s="44">
        <f>K7</f>
        <v>30998.252369458747</v>
      </c>
      <c r="X4" s="44">
        <f>W4-W$6</f>
        <v>7109.61011945875</v>
      </c>
      <c r="Y4" s="134">
        <f>X4/W$6</f>
        <v>0.2976146590942711</v>
      </c>
      <c r="Z4" s="38"/>
    </row>
    <row r="5" spans="2:26" ht="12.75">
      <c r="B5" s="45">
        <v>2</v>
      </c>
      <c r="C5" s="6"/>
      <c r="D5" s="57" t="s">
        <v>4</v>
      </c>
      <c r="E5" s="44">
        <v>59482.45590517242</v>
      </c>
      <c r="F5" s="6"/>
      <c r="G5" s="61" t="s">
        <v>0</v>
      </c>
      <c r="H5" s="39">
        <v>32357.70775</v>
      </c>
      <c r="I5" s="6"/>
      <c r="J5" s="57" t="s">
        <v>20</v>
      </c>
      <c r="K5" s="44">
        <v>34709.303441421864</v>
      </c>
      <c r="L5" s="58"/>
      <c r="M5" s="57" t="str">
        <f>D7</f>
        <v>Pays-Bas</v>
      </c>
      <c r="N5" s="6"/>
      <c r="O5" s="44">
        <f>E7</f>
        <v>58143.1284</v>
      </c>
      <c r="P5" s="44">
        <f>O5-O$6</f>
        <v>1897.1284000000014</v>
      </c>
      <c r="Q5" s="134">
        <f>P5/O$6</f>
        <v>0.03372912562671126</v>
      </c>
      <c r="R5" s="44"/>
      <c r="S5" s="44">
        <f>H9</f>
        <v>27144.87603054125</v>
      </c>
      <c r="T5" s="44">
        <f>S5-S$6</f>
        <v>-5212.831719458751</v>
      </c>
      <c r="U5" s="134">
        <f>T5/S$6</f>
        <v>-0.16110015455154578</v>
      </c>
      <c r="V5" s="44"/>
      <c r="W5" s="44">
        <f>K8</f>
        <v>30835.336625403434</v>
      </c>
      <c r="X5" s="44">
        <f>W5-W$6</f>
        <v>6946.694375403436</v>
      </c>
      <c r="Y5" s="134">
        <f>X5/W$6</f>
        <v>0.2907948598628889</v>
      </c>
      <c r="Z5" s="38"/>
    </row>
    <row r="6" spans="2:26" ht="12.75">
      <c r="B6" s="45">
        <v>3</v>
      </c>
      <c r="C6" s="6"/>
      <c r="D6" s="57" t="s">
        <v>12</v>
      </c>
      <c r="E6" s="44">
        <v>58321.0529504627</v>
      </c>
      <c r="F6" s="6"/>
      <c r="G6" s="57" t="s">
        <v>3</v>
      </c>
      <c r="H6" s="44">
        <v>30492.87555</v>
      </c>
      <c r="I6" s="6"/>
      <c r="J6" s="57" t="s">
        <v>6</v>
      </c>
      <c r="K6" s="44">
        <v>31334.341185310266</v>
      </c>
      <c r="L6" s="21"/>
      <c r="M6" s="61" t="s">
        <v>0</v>
      </c>
      <c r="N6" s="6"/>
      <c r="O6" s="39">
        <f>E8</f>
        <v>56246</v>
      </c>
      <c r="P6" s="59"/>
      <c r="Q6" s="135"/>
      <c r="R6" s="6"/>
      <c r="S6" s="60">
        <f>H5</f>
        <v>32357.70775</v>
      </c>
      <c r="T6" s="59"/>
      <c r="U6" s="135"/>
      <c r="V6" s="6"/>
      <c r="W6" s="60">
        <f>K14</f>
        <v>23888.642249999997</v>
      </c>
      <c r="X6" s="59"/>
      <c r="Y6" s="135"/>
      <c r="Z6" s="38"/>
    </row>
    <row r="7" spans="2:26" ht="12.75">
      <c r="B7" s="45">
        <v>4</v>
      </c>
      <c r="C7" s="6"/>
      <c r="D7" s="57" t="s">
        <v>10</v>
      </c>
      <c r="E7" s="44">
        <v>58143.1284</v>
      </c>
      <c r="F7" s="6"/>
      <c r="G7" s="57" t="s">
        <v>8</v>
      </c>
      <c r="H7" s="44">
        <v>28712.51921319081</v>
      </c>
      <c r="I7" s="6"/>
      <c r="J7" s="57" t="s">
        <v>10</v>
      </c>
      <c r="K7" s="44">
        <v>30998.252369458747</v>
      </c>
      <c r="L7" s="21"/>
      <c r="M7" s="57" t="str">
        <f>D9</f>
        <v>Autriche</v>
      </c>
      <c r="N7" s="6"/>
      <c r="O7" s="44">
        <f>E9</f>
        <v>55749.5935</v>
      </c>
      <c r="P7" s="44">
        <f>O7-O$6</f>
        <v>-496.4064999999973</v>
      </c>
      <c r="Q7" s="134">
        <f>P7/O$6</f>
        <v>-0.00882563204494537</v>
      </c>
      <c r="R7" s="44"/>
      <c r="S7" s="44">
        <f>H9</f>
        <v>27144.87603054125</v>
      </c>
      <c r="T7" s="44">
        <f>S7-S$6</f>
        <v>-5212.831719458751</v>
      </c>
      <c r="U7" s="134">
        <f>T7/S$6</f>
        <v>-0.16110015455154578</v>
      </c>
      <c r="V7" s="44"/>
      <c r="W7" s="44">
        <f>K8</f>
        <v>30835.336625403434</v>
      </c>
      <c r="X7" s="44">
        <f>W7-W$6</f>
        <v>6946.694375403436</v>
      </c>
      <c r="Y7" s="134">
        <f>X7/W$6</f>
        <v>0.2907948598628889</v>
      </c>
      <c r="Z7" s="38"/>
    </row>
    <row r="8" spans="2:26" ht="12.75">
      <c r="B8" s="45">
        <v>5</v>
      </c>
      <c r="C8" s="6"/>
      <c r="D8" s="61" t="s">
        <v>0</v>
      </c>
      <c r="E8" s="39">
        <v>56246</v>
      </c>
      <c r="F8" s="6"/>
      <c r="G8" s="57" t="s">
        <v>12</v>
      </c>
      <c r="H8" s="44">
        <v>27485.716325059257</v>
      </c>
      <c r="I8" s="6"/>
      <c r="J8" s="57" t="s">
        <v>12</v>
      </c>
      <c r="K8" s="44">
        <v>30835.336625403434</v>
      </c>
      <c r="L8" s="21"/>
      <c r="M8" s="57" t="str">
        <f>D10</f>
        <v>Allemagne</v>
      </c>
      <c r="N8" s="6"/>
      <c r="O8" s="44">
        <f>E10</f>
        <v>54832.284</v>
      </c>
      <c r="P8" s="44">
        <f>O8-O$6</f>
        <v>-1413.7160000000003</v>
      </c>
      <c r="Q8" s="134">
        <f>P8/O$6</f>
        <v>-0.02513451623226541</v>
      </c>
      <c r="R8" s="44"/>
      <c r="S8" s="44">
        <f>H10</f>
        <v>26549.021972319664</v>
      </c>
      <c r="T8" s="44">
        <f>S8-S$6</f>
        <v>-5808.685777680337</v>
      </c>
      <c r="U8" s="134">
        <f>T8/S$6</f>
        <v>-0.1795147487751303</v>
      </c>
      <c r="V8" s="44"/>
      <c r="W8" s="44">
        <f>K9</f>
        <v>27882.301230803205</v>
      </c>
      <c r="X8" s="44">
        <f>W8-W$6</f>
        <v>3993.6589808032077</v>
      </c>
      <c r="Y8" s="134">
        <f>X8/W$6</f>
        <v>0.16717814846941367</v>
      </c>
      <c r="Z8" s="38"/>
    </row>
    <row r="9" spans="2:26" ht="12.75">
      <c r="B9" s="45">
        <v>6</v>
      </c>
      <c r="C9" s="6"/>
      <c r="D9" s="57" t="s">
        <v>3</v>
      </c>
      <c r="E9" s="44">
        <v>55749.5935</v>
      </c>
      <c r="F9" s="6"/>
      <c r="G9" s="57" t="s">
        <v>10</v>
      </c>
      <c r="H9" s="44">
        <v>27144.87603054125</v>
      </c>
      <c r="I9" s="6"/>
      <c r="J9" s="57" t="s">
        <v>7</v>
      </c>
      <c r="K9" s="44">
        <v>27882.301230803205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8"/>
    </row>
    <row r="10" spans="2:26" ht="12.75">
      <c r="B10" s="45">
        <v>7</v>
      </c>
      <c r="C10" s="6"/>
      <c r="D10" s="57" t="s">
        <v>8</v>
      </c>
      <c r="E10" s="44">
        <v>54832.284</v>
      </c>
      <c r="F10" s="6"/>
      <c r="G10" s="57" t="s">
        <v>1</v>
      </c>
      <c r="H10" s="44">
        <v>26549.021972319664</v>
      </c>
      <c r="I10" s="6"/>
      <c r="J10" s="57" t="s">
        <v>8</v>
      </c>
      <c r="K10" s="44">
        <v>26119.764786809188</v>
      </c>
      <c r="L10" s="21"/>
      <c r="M10" s="21"/>
      <c r="N10" s="21"/>
      <c r="O10" s="21"/>
      <c r="P10" s="40"/>
      <c r="Q10" s="41"/>
      <c r="R10" s="21"/>
      <c r="S10" s="21"/>
      <c r="T10" s="21"/>
      <c r="U10" s="41"/>
      <c r="V10" s="21"/>
      <c r="W10" s="21"/>
      <c r="X10" s="21"/>
      <c r="Y10" s="41"/>
      <c r="Z10" s="38"/>
    </row>
    <row r="11" spans="2:26" ht="12.75">
      <c r="B11" s="45">
        <v>8</v>
      </c>
      <c r="C11" s="6"/>
      <c r="D11" s="57" t="s">
        <v>20</v>
      </c>
      <c r="E11" s="44">
        <v>53636.84895022561</v>
      </c>
      <c r="F11" s="6"/>
      <c r="G11" s="57" t="s">
        <v>7</v>
      </c>
      <c r="H11" s="44">
        <v>25059.776769196797</v>
      </c>
      <c r="I11" s="6"/>
      <c r="J11" s="57" t="s">
        <v>47</v>
      </c>
      <c r="K11" s="44">
        <v>25725.2726190125</v>
      </c>
      <c r="L11" s="21"/>
      <c r="M11" s="21"/>
      <c r="N11" s="21"/>
      <c r="O11" s="21"/>
      <c r="P11" s="40"/>
      <c r="Q11" s="41"/>
      <c r="R11" s="21"/>
      <c r="S11" s="21"/>
      <c r="T11" s="21"/>
      <c r="U11" s="41"/>
      <c r="V11" s="21"/>
      <c r="W11" s="21"/>
      <c r="X11" s="21"/>
      <c r="Y11" s="41"/>
      <c r="Z11" s="38"/>
    </row>
    <row r="12" spans="2:26" ht="12.75" customHeight="1">
      <c r="B12" s="45">
        <v>9</v>
      </c>
      <c r="C12" s="6"/>
      <c r="D12" s="57" t="s">
        <v>6</v>
      </c>
      <c r="E12" s="44">
        <v>53554.68183615081</v>
      </c>
      <c r="F12" s="6"/>
      <c r="G12" s="57" t="s">
        <v>6</v>
      </c>
      <c r="H12" s="44">
        <v>22220.34065084055</v>
      </c>
      <c r="I12" s="6"/>
      <c r="J12" s="57" t="s">
        <v>4</v>
      </c>
      <c r="K12" s="44">
        <v>25637.250330000003</v>
      </c>
      <c r="L12" s="21"/>
      <c r="M12" s="21"/>
      <c r="N12" s="21"/>
      <c r="O12" s="21"/>
      <c r="P12" s="40"/>
      <c r="Q12" s="41"/>
      <c r="R12" s="21"/>
      <c r="S12" s="21"/>
      <c r="T12" s="21"/>
      <c r="U12" s="41"/>
      <c r="V12" s="21"/>
      <c r="W12" s="21"/>
      <c r="X12" s="21"/>
      <c r="Y12" s="41"/>
      <c r="Z12" s="38"/>
    </row>
    <row r="13" spans="2:26" ht="12.75">
      <c r="B13" s="45">
        <v>10</v>
      </c>
      <c r="C13" s="6"/>
      <c r="D13" s="57" t="s">
        <v>7</v>
      </c>
      <c r="E13" s="44">
        <v>52942.078</v>
      </c>
      <c r="F13" s="6"/>
      <c r="G13" s="57" t="s">
        <v>26</v>
      </c>
      <c r="H13" s="44">
        <v>19832.278492111716</v>
      </c>
      <c r="I13" s="6"/>
      <c r="J13" s="57" t="s">
        <v>3</v>
      </c>
      <c r="K13" s="44">
        <v>25256.715549999997</v>
      </c>
      <c r="L13" s="21"/>
      <c r="M13" s="21"/>
      <c r="N13" s="21"/>
      <c r="O13" s="21"/>
      <c r="P13" s="40"/>
      <c r="Q13" s="41"/>
      <c r="R13" s="21"/>
      <c r="S13" s="21"/>
      <c r="T13" s="21"/>
      <c r="U13" s="41"/>
      <c r="V13" s="21"/>
      <c r="W13" s="21"/>
      <c r="X13" s="21"/>
      <c r="Y13" s="41"/>
      <c r="Z13" s="21"/>
    </row>
    <row r="14" spans="2:26" ht="12.75">
      <c r="B14" s="45">
        <v>11</v>
      </c>
      <c r="C14" s="6"/>
      <c r="D14" s="57" t="s">
        <v>26</v>
      </c>
      <c r="E14" s="44">
        <v>39558.9218</v>
      </c>
      <c r="F14" s="6"/>
      <c r="G14" s="57" t="s">
        <v>20</v>
      </c>
      <c r="H14" s="44">
        <v>18927.545508803745</v>
      </c>
      <c r="I14" s="6"/>
      <c r="J14" s="61" t="s">
        <v>0</v>
      </c>
      <c r="K14" s="39">
        <v>23888.642249999997</v>
      </c>
      <c r="L14" s="21"/>
      <c r="M14" s="21"/>
      <c r="N14" s="21"/>
      <c r="O14" s="21"/>
      <c r="P14" s="40"/>
      <c r="Q14" s="41"/>
      <c r="R14" s="21"/>
      <c r="S14" s="21"/>
      <c r="T14" s="21"/>
      <c r="U14" s="41"/>
      <c r="V14" s="21"/>
      <c r="W14" s="21"/>
      <c r="X14" s="21"/>
      <c r="Y14" s="41"/>
      <c r="Z14" s="38"/>
    </row>
    <row r="15" spans="2:26" ht="12.75">
      <c r="B15" s="45">
        <v>12</v>
      </c>
      <c r="C15" s="6"/>
      <c r="D15" s="57" t="s">
        <v>47</v>
      </c>
      <c r="E15" s="44">
        <v>38170.945</v>
      </c>
      <c r="F15" s="6"/>
      <c r="G15" s="57" t="s">
        <v>11</v>
      </c>
      <c r="H15" s="44">
        <v>14787.109569272001</v>
      </c>
      <c r="I15" s="6"/>
      <c r="J15" s="57" t="s">
        <v>26</v>
      </c>
      <c r="K15" s="44">
        <v>19726.643307888284</v>
      </c>
      <c r="L15" s="21"/>
      <c r="M15" s="21"/>
      <c r="N15" s="21"/>
      <c r="O15" s="21"/>
      <c r="P15" s="40"/>
      <c r="Q15" s="41"/>
      <c r="R15" s="21"/>
      <c r="S15" s="21"/>
      <c r="T15" s="21"/>
      <c r="U15" s="41"/>
      <c r="V15" s="21"/>
      <c r="W15" s="21"/>
      <c r="X15" s="21"/>
      <c r="Y15" s="41"/>
      <c r="Z15" s="38"/>
    </row>
    <row r="16" spans="2:26" ht="12.75">
      <c r="B16" s="45">
        <v>13</v>
      </c>
      <c r="C16" s="6"/>
      <c r="D16" s="57" t="s">
        <v>11</v>
      </c>
      <c r="E16" s="44">
        <v>33984.248</v>
      </c>
      <c r="F16" s="6"/>
      <c r="G16" s="57" t="s">
        <v>25</v>
      </c>
      <c r="H16" s="44">
        <v>12932.53401223</v>
      </c>
      <c r="I16" s="6"/>
      <c r="J16" s="57" t="s">
        <v>5</v>
      </c>
      <c r="K16" s="44">
        <v>19347.4640988</v>
      </c>
      <c r="L16" s="21"/>
      <c r="M16" s="21"/>
      <c r="N16" s="21"/>
      <c r="O16" s="21"/>
      <c r="P16" s="40"/>
      <c r="Q16" s="41"/>
      <c r="R16" s="21"/>
      <c r="S16" s="21"/>
      <c r="T16" s="21"/>
      <c r="U16" s="41"/>
      <c r="V16" s="21"/>
      <c r="W16" s="21"/>
      <c r="X16" s="21"/>
      <c r="Y16" s="41"/>
      <c r="Z16" s="38"/>
    </row>
    <row r="17" spans="2:26" ht="12.75">
      <c r="B17" s="45">
        <v>14</v>
      </c>
      <c r="C17" s="6"/>
      <c r="D17" s="57" t="s">
        <v>5</v>
      </c>
      <c r="E17" s="44">
        <v>25408.41</v>
      </c>
      <c r="F17" s="6"/>
      <c r="G17" s="57" t="s">
        <v>47</v>
      </c>
      <c r="H17" s="44">
        <v>12445.6723809875</v>
      </c>
      <c r="I17" s="6"/>
      <c r="J17" s="57" t="s">
        <v>11</v>
      </c>
      <c r="K17" s="44">
        <v>19197.138430728002</v>
      </c>
      <c r="L17" s="21"/>
      <c r="M17" s="21"/>
      <c r="N17" s="21"/>
      <c r="O17" s="21"/>
      <c r="P17" s="40"/>
      <c r="Q17" s="41"/>
      <c r="R17" s="21"/>
      <c r="S17" s="21"/>
      <c r="T17" s="21"/>
      <c r="U17" s="41"/>
      <c r="V17" s="21"/>
      <c r="W17" s="21"/>
      <c r="X17" s="21"/>
      <c r="Y17" s="41"/>
      <c r="Z17" s="38"/>
    </row>
    <row r="18" spans="2:26" ht="12.75">
      <c r="B18" s="45">
        <v>15</v>
      </c>
      <c r="C18" s="6"/>
      <c r="D18" s="57" t="s">
        <v>25</v>
      </c>
      <c r="E18" s="44">
        <v>25121.1808</v>
      </c>
      <c r="F18" s="6"/>
      <c r="G18" s="57" t="s">
        <v>2</v>
      </c>
      <c r="H18" s="44">
        <v>9799.28976</v>
      </c>
      <c r="I18" s="6"/>
      <c r="J18" s="57" t="s">
        <v>9</v>
      </c>
      <c r="K18" s="44">
        <v>12530.199893750001</v>
      </c>
      <c r="L18" s="21"/>
      <c r="M18" s="21"/>
      <c r="N18" s="21"/>
      <c r="O18" s="21"/>
      <c r="P18" s="40"/>
      <c r="Q18" s="41"/>
      <c r="R18" s="21"/>
      <c r="S18" s="21"/>
      <c r="T18" s="21"/>
      <c r="U18" s="41"/>
      <c r="V18" s="21"/>
      <c r="W18" s="21"/>
      <c r="X18" s="21"/>
      <c r="Y18" s="41"/>
      <c r="Z18" s="38"/>
    </row>
    <row r="19" spans="2:26" ht="12.75">
      <c r="B19" s="45">
        <v>16</v>
      </c>
      <c r="C19" s="6"/>
      <c r="D19" s="57" t="s">
        <v>2</v>
      </c>
      <c r="E19" s="44">
        <v>21576.76</v>
      </c>
      <c r="F19" s="6"/>
      <c r="G19" s="57" t="s">
        <v>30</v>
      </c>
      <c r="H19" s="44">
        <v>9041.339848955</v>
      </c>
      <c r="I19" s="6"/>
      <c r="J19" s="57" t="s">
        <v>25</v>
      </c>
      <c r="K19" s="44">
        <v>12188.646787769998</v>
      </c>
      <c r="L19" s="21"/>
      <c r="M19" s="21"/>
      <c r="N19" s="21"/>
      <c r="O19" s="21"/>
      <c r="P19" s="40"/>
      <c r="Q19" s="41"/>
      <c r="R19" s="21"/>
      <c r="S19" s="21"/>
      <c r="T19" s="21"/>
      <c r="U19" s="41"/>
      <c r="V19" s="21"/>
      <c r="W19" s="21"/>
      <c r="X19" s="21"/>
      <c r="Y19" s="41"/>
      <c r="Z19" s="38"/>
    </row>
    <row r="20" spans="2:26" ht="12.75">
      <c r="B20" s="45">
        <v>17</v>
      </c>
      <c r="C20" s="6"/>
      <c r="D20" s="57" t="s">
        <v>30</v>
      </c>
      <c r="E20" s="44">
        <v>20725.301</v>
      </c>
      <c r="F20" s="6"/>
      <c r="G20" s="57" t="s">
        <v>45</v>
      </c>
      <c r="H20" s="44">
        <v>7204.591483687191</v>
      </c>
      <c r="I20" s="6"/>
      <c r="J20" s="57" t="s">
        <v>2</v>
      </c>
      <c r="K20" s="44">
        <v>11777.470239999999</v>
      </c>
      <c r="L20" s="21"/>
      <c r="M20" s="21"/>
      <c r="N20" s="21"/>
      <c r="O20" s="21"/>
      <c r="P20" s="40"/>
      <c r="Q20" s="41"/>
      <c r="R20" s="21"/>
      <c r="S20" s="21"/>
      <c r="T20" s="21"/>
      <c r="U20" s="41"/>
      <c r="V20" s="21"/>
      <c r="W20" s="21"/>
      <c r="X20" s="21"/>
      <c r="Y20" s="41"/>
      <c r="Z20" s="38"/>
    </row>
    <row r="21" spans="2:26" ht="12.75">
      <c r="B21" s="45">
        <v>18</v>
      </c>
      <c r="C21" s="6"/>
      <c r="D21" s="57" t="s">
        <v>9</v>
      </c>
      <c r="E21" s="44">
        <v>17758.675</v>
      </c>
      <c r="F21" s="6"/>
      <c r="G21" s="57" t="s">
        <v>58</v>
      </c>
      <c r="H21" s="44">
        <v>7191.1181616</v>
      </c>
      <c r="I21" s="6"/>
      <c r="J21" s="57" t="s">
        <v>30</v>
      </c>
      <c r="K21" s="44">
        <v>11683.961151045001</v>
      </c>
      <c r="L21" s="21"/>
      <c r="M21" s="21"/>
      <c r="N21" s="21"/>
      <c r="O21" s="21"/>
      <c r="P21" s="40"/>
      <c r="Q21" s="41"/>
      <c r="R21" s="21"/>
      <c r="S21" s="21"/>
      <c r="T21" s="21"/>
      <c r="U21" s="41"/>
      <c r="V21" s="21"/>
      <c r="W21" s="21"/>
      <c r="X21" s="21"/>
      <c r="Y21" s="41"/>
      <c r="Z21" s="38"/>
    </row>
    <row r="22" spans="2:26" ht="12.75">
      <c r="B22" s="45">
        <v>19</v>
      </c>
      <c r="C22" s="6"/>
      <c r="D22" s="57" t="s">
        <v>58</v>
      </c>
      <c r="E22" s="44">
        <v>16539.8135</v>
      </c>
      <c r="F22" s="6"/>
      <c r="G22" s="57" t="s">
        <v>33</v>
      </c>
      <c r="H22" s="44">
        <v>6644.053591470392</v>
      </c>
      <c r="I22" s="6"/>
      <c r="J22" s="57" t="s">
        <v>58</v>
      </c>
      <c r="K22" s="44">
        <v>9348.695338399999</v>
      </c>
      <c r="L22" s="21"/>
      <c r="M22" s="21"/>
      <c r="N22" s="21"/>
      <c r="O22" s="21"/>
      <c r="P22" s="40"/>
      <c r="Q22" s="41"/>
      <c r="R22" s="21"/>
      <c r="S22" s="21"/>
      <c r="T22" s="21"/>
      <c r="U22" s="41"/>
      <c r="V22" s="21"/>
      <c r="W22" s="21"/>
      <c r="X22" s="21"/>
      <c r="Y22" s="41"/>
      <c r="Z22" s="38"/>
    </row>
    <row r="23" spans="2:26" ht="12.75">
      <c r="B23" s="45">
        <v>20</v>
      </c>
      <c r="C23" s="6"/>
      <c r="D23" s="57" t="s">
        <v>45</v>
      </c>
      <c r="E23" s="44">
        <v>15475.82916075997</v>
      </c>
      <c r="F23" s="6"/>
      <c r="G23" s="57" t="s">
        <v>66</v>
      </c>
      <c r="H23" s="44">
        <v>6558.396727877923</v>
      </c>
      <c r="I23" s="6"/>
      <c r="J23" s="57" t="s">
        <v>45</v>
      </c>
      <c r="K23" s="44">
        <v>8271.237677072779</v>
      </c>
      <c r="L23" s="21"/>
      <c r="M23" s="21"/>
      <c r="N23" s="21"/>
      <c r="O23" s="21"/>
      <c r="P23" s="40"/>
      <c r="Q23" s="41"/>
      <c r="R23" s="21"/>
      <c r="S23" s="21"/>
      <c r="T23" s="21"/>
      <c r="U23" s="41"/>
      <c r="V23" s="21"/>
      <c r="W23" s="21"/>
      <c r="X23" s="21"/>
      <c r="Y23" s="41"/>
      <c r="Z23" s="38"/>
    </row>
    <row r="24" spans="2:26" ht="12.75">
      <c r="B24" s="45">
        <v>21</v>
      </c>
      <c r="C24" s="6"/>
      <c r="D24" s="57" t="s">
        <v>66</v>
      </c>
      <c r="E24" s="44">
        <v>14612.868851793908</v>
      </c>
      <c r="F24" s="6"/>
      <c r="G24" s="57" t="s">
        <v>36</v>
      </c>
      <c r="H24" s="44">
        <v>6523.8306858000005</v>
      </c>
      <c r="I24" s="6"/>
      <c r="J24" s="57" t="s">
        <v>66</v>
      </c>
      <c r="K24" s="44">
        <v>8054.4721239159835</v>
      </c>
      <c r="L24" s="21"/>
      <c r="M24" s="21"/>
      <c r="N24" s="21"/>
      <c r="O24" s="21"/>
      <c r="P24" s="40"/>
      <c r="Q24" s="41"/>
      <c r="R24" s="21"/>
      <c r="S24" s="21"/>
      <c r="T24" s="21"/>
      <c r="U24" s="41"/>
      <c r="V24" s="21"/>
      <c r="W24" s="21"/>
      <c r="X24" s="21"/>
      <c r="Y24" s="41"/>
      <c r="Z24" s="38"/>
    </row>
    <row r="25" spans="2:26" ht="12.75">
      <c r="B25" s="45">
        <v>22</v>
      </c>
      <c r="C25" s="6"/>
      <c r="D25" s="57" t="s">
        <v>36</v>
      </c>
      <c r="E25" s="44">
        <v>13982.484</v>
      </c>
      <c r="F25" s="6"/>
      <c r="G25" s="57" t="s">
        <v>5</v>
      </c>
      <c r="H25" s="44">
        <v>6060.945901200001</v>
      </c>
      <c r="I25" s="6"/>
      <c r="J25" s="57" t="s">
        <v>36</v>
      </c>
      <c r="K25" s="44">
        <v>7458.6533142</v>
      </c>
      <c r="L25" s="21"/>
      <c r="M25" s="21"/>
      <c r="N25" s="21"/>
      <c r="O25" s="21"/>
      <c r="P25" s="40"/>
      <c r="Q25" s="41"/>
      <c r="R25" s="21"/>
      <c r="S25" s="21"/>
      <c r="T25" s="21"/>
      <c r="U25" s="41"/>
      <c r="V25" s="21"/>
      <c r="W25" s="21"/>
      <c r="X25" s="21"/>
      <c r="Y25" s="41"/>
      <c r="Z25" s="38"/>
    </row>
    <row r="26" spans="2:26" ht="12.75">
      <c r="B26" s="45">
        <v>23</v>
      </c>
      <c r="C26" s="6"/>
      <c r="D26" s="57" t="s">
        <v>33</v>
      </c>
      <c r="E26" s="44">
        <v>12281.836358353376</v>
      </c>
      <c r="F26" s="6"/>
      <c r="G26" s="57" t="s">
        <v>18</v>
      </c>
      <c r="H26" s="44">
        <v>5357.689649654723</v>
      </c>
      <c r="I26" s="6"/>
      <c r="J26" s="57" t="s">
        <v>18</v>
      </c>
      <c r="K26" s="44">
        <v>6520.881129574662</v>
      </c>
      <c r="L26" s="21"/>
      <c r="M26" s="21"/>
      <c r="N26" s="21"/>
      <c r="O26" s="21"/>
      <c r="P26" s="40"/>
      <c r="Q26" s="41"/>
      <c r="R26" s="21"/>
      <c r="S26" s="21"/>
      <c r="T26" s="21"/>
      <c r="U26" s="41"/>
      <c r="V26" s="21"/>
      <c r="W26" s="21"/>
      <c r="X26" s="21"/>
      <c r="Y26" s="41"/>
      <c r="Z26" s="38"/>
    </row>
    <row r="27" spans="2:26" ht="12.75">
      <c r="B27" s="45">
        <v>24</v>
      </c>
      <c r="C27" s="6"/>
      <c r="D27" s="57" t="s">
        <v>18</v>
      </c>
      <c r="E27" s="44">
        <v>11878.570779229385</v>
      </c>
      <c r="F27" s="6"/>
      <c r="G27" s="57" t="s">
        <v>34</v>
      </c>
      <c r="H27" s="44">
        <v>5258.59595125</v>
      </c>
      <c r="I27" s="6"/>
      <c r="J27" s="57" t="s">
        <v>34</v>
      </c>
      <c r="K27" s="44">
        <v>6087.20194875</v>
      </c>
      <c r="L27" s="21"/>
      <c r="M27" s="21"/>
      <c r="N27" s="21"/>
      <c r="O27" s="21"/>
      <c r="P27" s="40"/>
      <c r="Q27" s="41"/>
      <c r="R27" s="21"/>
      <c r="S27" s="21"/>
      <c r="T27" s="21"/>
      <c r="U27" s="41"/>
      <c r="V27" s="21"/>
      <c r="W27" s="21"/>
      <c r="X27" s="21"/>
      <c r="Y27" s="41"/>
      <c r="Z27" s="38"/>
    </row>
    <row r="28" spans="2:26" ht="12.75">
      <c r="B28" s="45">
        <v>25</v>
      </c>
      <c r="C28" s="6"/>
      <c r="D28" s="57" t="s">
        <v>34</v>
      </c>
      <c r="E28" s="44">
        <v>11345.7979</v>
      </c>
      <c r="F28" s="6"/>
      <c r="G28" s="57" t="s">
        <v>9</v>
      </c>
      <c r="H28" s="44">
        <v>5228.47510625</v>
      </c>
      <c r="I28" s="6"/>
      <c r="J28" s="57" t="s">
        <v>59</v>
      </c>
      <c r="K28" s="44">
        <v>5904.676782500001</v>
      </c>
      <c r="L28" s="21"/>
      <c r="M28" s="21"/>
      <c r="N28" s="21"/>
      <c r="O28" s="21"/>
      <c r="P28" s="40"/>
      <c r="Q28" s="41"/>
      <c r="R28" s="21"/>
      <c r="S28" s="21"/>
      <c r="T28" s="21"/>
      <c r="U28" s="41"/>
      <c r="V28" s="21"/>
      <c r="W28" s="21"/>
      <c r="X28" s="21"/>
      <c r="Y28" s="41"/>
      <c r="Z28" s="38"/>
    </row>
    <row r="29" spans="2:26" ht="12.75">
      <c r="B29" s="45">
        <v>26</v>
      </c>
      <c r="C29" s="6"/>
      <c r="D29" s="57" t="s">
        <v>59</v>
      </c>
      <c r="E29" s="44">
        <v>10705.693</v>
      </c>
      <c r="F29" s="6"/>
      <c r="G29" s="57" t="s">
        <v>59</v>
      </c>
      <c r="H29" s="44">
        <v>4801.0162175</v>
      </c>
      <c r="I29" s="6"/>
      <c r="J29" s="57" t="s">
        <v>33</v>
      </c>
      <c r="K29" s="44">
        <v>5637.782766882983</v>
      </c>
      <c r="L29" s="21"/>
      <c r="M29" s="21"/>
      <c r="N29" s="21"/>
      <c r="O29" s="21"/>
      <c r="P29" s="40"/>
      <c r="Q29" s="41"/>
      <c r="R29" s="21"/>
      <c r="S29" s="21"/>
      <c r="T29" s="21"/>
      <c r="U29" s="41"/>
      <c r="V29" s="21"/>
      <c r="W29" s="21"/>
      <c r="X29" s="21"/>
      <c r="Y29" s="41"/>
      <c r="Z29" s="38"/>
    </row>
    <row r="30" spans="2:26" ht="12.75">
      <c r="B30" s="45">
        <v>27</v>
      </c>
      <c r="C30" s="6"/>
      <c r="D30" s="57" t="s">
        <v>35</v>
      </c>
      <c r="E30" s="44">
        <v>7174.692724837909</v>
      </c>
      <c r="F30" s="6"/>
      <c r="G30" s="57" t="s">
        <v>35</v>
      </c>
      <c r="H30" s="44">
        <v>3416.2417098686037</v>
      </c>
      <c r="I30" s="6"/>
      <c r="J30" s="57" t="s">
        <v>35</v>
      </c>
      <c r="K30" s="44">
        <v>3758.4510149693056</v>
      </c>
      <c r="L30" s="21"/>
      <c r="M30" s="21"/>
      <c r="N30" s="21"/>
      <c r="O30" s="21"/>
      <c r="P30" s="40"/>
      <c r="Q30" s="41"/>
      <c r="R30" s="21"/>
      <c r="S30" s="21"/>
      <c r="T30" s="21"/>
      <c r="U30" s="41"/>
      <c r="V30" s="21"/>
      <c r="W30" s="21"/>
      <c r="X30" s="21"/>
      <c r="Y30" s="41"/>
      <c r="Z30" s="38"/>
    </row>
    <row r="31" spans="2:26" ht="12.75">
      <c r="B31" s="45">
        <v>28</v>
      </c>
      <c r="C31" s="6"/>
      <c r="D31" s="57" t="s">
        <v>24</v>
      </c>
      <c r="E31" s="44">
        <v>5927.237517262284</v>
      </c>
      <c r="F31" s="6"/>
      <c r="G31" s="57" t="s">
        <v>24</v>
      </c>
      <c r="H31" s="44">
        <v>2226.7707430322325</v>
      </c>
      <c r="I31" s="6"/>
      <c r="J31" s="57" t="s">
        <v>24</v>
      </c>
      <c r="K31" s="44">
        <v>3700.4667742300517</v>
      </c>
      <c r="L31" s="21"/>
      <c r="M31" s="21"/>
      <c r="N31" s="21"/>
      <c r="O31" s="21"/>
      <c r="P31" s="40"/>
      <c r="Q31" s="41"/>
      <c r="R31" s="21"/>
      <c r="S31" s="21"/>
      <c r="T31" s="21"/>
      <c r="U31" s="41"/>
      <c r="V31" s="21"/>
      <c r="W31" s="21"/>
      <c r="X31" s="21"/>
      <c r="Y31" s="41"/>
      <c r="Z31" s="38"/>
    </row>
    <row r="32" spans="13:25" ht="12.75">
      <c r="M32" s="21"/>
      <c r="N32" s="21"/>
      <c r="O32" s="21"/>
      <c r="P32" s="40"/>
      <c r="Q32" s="41"/>
      <c r="R32" s="21"/>
      <c r="S32" s="21"/>
      <c r="T32" s="21"/>
      <c r="U32" s="41"/>
      <c r="V32" s="21"/>
      <c r="W32" s="21"/>
      <c r="X32" s="21"/>
      <c r="Y32" s="41"/>
    </row>
    <row r="36" ht="15" customHeight="1"/>
    <row r="44" ht="13.5" customHeight="1"/>
  </sheetData>
  <sheetProtection/>
  <mergeCells count="6">
    <mergeCell ref="S3:T3"/>
    <mergeCell ref="X3:Y3"/>
    <mergeCell ref="P3:Q3"/>
    <mergeCell ref="D3:E3"/>
    <mergeCell ref="G3:H3"/>
    <mergeCell ref="J3:K3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showGridLines="0" zoomScale="93" zoomScaleNormal="93" zoomScalePageLayoutView="0" workbookViewId="0" topLeftCell="A1">
      <selection activeCell="H2" sqref="H2"/>
    </sheetView>
  </sheetViews>
  <sheetFormatPr defaultColWidth="11.421875" defaultRowHeight="15"/>
  <cols>
    <col min="1" max="1" width="3.140625" style="0" customWidth="1"/>
    <col min="2" max="2" width="17.00390625" style="0" customWidth="1"/>
    <col min="3" max="3" width="12.421875" style="0" customWidth="1"/>
    <col min="4" max="7" width="13.421875" style="87" customWidth="1"/>
  </cols>
  <sheetData>
    <row r="1" spans="4:10" ht="15">
      <c r="D1"/>
      <c r="E1"/>
      <c r="F1"/>
      <c r="G1"/>
      <c r="H1" s="174"/>
      <c r="I1" s="174"/>
      <c r="J1" s="174"/>
    </row>
    <row r="2" spans="2:7" ht="94.5" customHeight="1">
      <c r="B2" s="92" t="s">
        <v>19</v>
      </c>
      <c r="C2" s="113" t="s">
        <v>14</v>
      </c>
      <c r="D2" s="113" t="s">
        <v>65</v>
      </c>
      <c r="E2" s="113" t="s">
        <v>63</v>
      </c>
      <c r="F2" s="113" t="s">
        <v>62</v>
      </c>
      <c r="G2" s="113" t="s">
        <v>64</v>
      </c>
    </row>
    <row r="3" spans="1:7" ht="15">
      <c r="A3" s="42"/>
      <c r="B3" s="80" t="s">
        <v>8</v>
      </c>
      <c r="C3" s="93">
        <v>0.5236425900695804</v>
      </c>
      <c r="D3" s="114">
        <v>0.984304932735426</v>
      </c>
      <c r="E3" s="114">
        <v>0.439</v>
      </c>
      <c r="F3" s="114">
        <v>0.446</v>
      </c>
      <c r="G3" s="114">
        <v>0.006999999999999999</v>
      </c>
    </row>
    <row r="4" spans="1:7" ht="15">
      <c r="A4" s="42"/>
      <c r="B4" s="80" t="s">
        <v>3</v>
      </c>
      <c r="C4" s="93">
        <v>0.5469613971265996</v>
      </c>
      <c r="D4" s="114">
        <v>1.0217391304347827</v>
      </c>
      <c r="E4" s="114">
        <v>0.517</v>
      </c>
      <c r="F4" s="114">
        <v>0.506</v>
      </c>
      <c r="G4" s="114">
        <v>-0.012</v>
      </c>
    </row>
    <row r="5" spans="1:7" ht="15">
      <c r="A5" s="42"/>
      <c r="B5" s="80" t="s">
        <v>4</v>
      </c>
      <c r="C5" s="93">
        <v>0.568994757532016</v>
      </c>
      <c r="D5" s="114">
        <v>1.050682261208577</v>
      </c>
      <c r="E5" s="114">
        <v>0.539</v>
      </c>
      <c r="F5" s="114">
        <v>0.513</v>
      </c>
      <c r="G5" s="114">
        <v>-0.026000000000000002</v>
      </c>
    </row>
    <row r="6" spans="1:7" ht="15">
      <c r="A6" s="42"/>
      <c r="B6" s="80" t="s">
        <v>24</v>
      </c>
      <c r="C6" s="93">
        <v>0.3756844122657581</v>
      </c>
      <c r="D6" s="114">
        <v>1.0523560209424083</v>
      </c>
      <c r="E6" s="114">
        <v>0.402</v>
      </c>
      <c r="F6" s="114">
        <v>0.382</v>
      </c>
      <c r="G6" s="114">
        <v>-0.021</v>
      </c>
    </row>
    <row r="7" spans="1:7" ht="15">
      <c r="A7" s="42"/>
      <c r="B7" s="80" t="s">
        <v>5</v>
      </c>
      <c r="C7" s="93">
        <v>0.23854093590271885</v>
      </c>
      <c r="D7" s="114">
        <v>1.0282051282051283</v>
      </c>
      <c r="E7" s="114">
        <v>0.401</v>
      </c>
      <c r="F7" s="114">
        <v>0.39</v>
      </c>
      <c r="G7" s="114">
        <v>-0.01</v>
      </c>
    </row>
    <row r="8" spans="1:7" ht="15">
      <c r="A8" s="42"/>
      <c r="B8" s="80" t="s">
        <v>66</v>
      </c>
      <c r="C8" s="93">
        <v>0.4488096618394546</v>
      </c>
      <c r="D8" s="114">
        <v>1.0732265446224254</v>
      </c>
      <c r="E8" s="114">
        <v>0.469</v>
      </c>
      <c r="F8" s="114">
        <v>0.43700000000000006</v>
      </c>
      <c r="G8" s="114">
        <v>-0.032</v>
      </c>
    </row>
    <row r="9" spans="1:7" ht="15">
      <c r="A9" s="42"/>
      <c r="B9" s="80" t="s">
        <v>6</v>
      </c>
      <c r="C9" s="93">
        <v>0.4149093952013965</v>
      </c>
      <c r="D9" s="114">
        <v>1.039179104477612</v>
      </c>
      <c r="E9" s="114">
        <v>0.557</v>
      </c>
      <c r="F9" s="114">
        <v>0.536</v>
      </c>
      <c r="G9" s="114">
        <v>-0.021</v>
      </c>
    </row>
    <row r="10" spans="1:7" ht="15">
      <c r="A10" s="42"/>
      <c r="B10" s="80" t="s">
        <v>11</v>
      </c>
      <c r="C10" s="93">
        <v>0.4351165742808845</v>
      </c>
      <c r="D10" s="114">
        <v>1.1335078534031413</v>
      </c>
      <c r="E10" s="114">
        <v>0.433</v>
      </c>
      <c r="F10" s="114">
        <v>0.382</v>
      </c>
      <c r="G10" s="114">
        <v>-0.051</v>
      </c>
    </row>
    <row r="11" spans="1:7" ht="15">
      <c r="A11" s="42"/>
      <c r="B11" s="80" t="s">
        <v>58</v>
      </c>
      <c r="C11" s="93">
        <v>0.43477625437554057</v>
      </c>
      <c r="D11" s="114">
        <v>0.9875</v>
      </c>
      <c r="E11" s="114">
        <v>0.395</v>
      </c>
      <c r="F11" s="114">
        <v>0.4</v>
      </c>
      <c r="G11" s="114">
        <v>0.004</v>
      </c>
    </row>
    <row r="12" spans="1:7" ht="15">
      <c r="A12" s="42"/>
      <c r="B12" s="80" t="s">
        <v>7</v>
      </c>
      <c r="C12" s="93">
        <v>0.473343278463622</v>
      </c>
      <c r="D12" s="114">
        <v>1.0504504504504504</v>
      </c>
      <c r="E12" s="114">
        <v>0.583</v>
      </c>
      <c r="F12" s="114">
        <v>0.555</v>
      </c>
      <c r="G12" s="114">
        <v>-0.027000000000000003</v>
      </c>
    </row>
    <row r="13" spans="1:7" ht="15">
      <c r="A13" s="42"/>
      <c r="B13" s="80" t="s">
        <v>0</v>
      </c>
      <c r="C13" s="93">
        <v>0.5752890472211357</v>
      </c>
      <c r="D13" s="114">
        <v>1.0676691729323307</v>
      </c>
      <c r="E13" s="114">
        <v>0.568</v>
      </c>
      <c r="F13" s="114">
        <v>0.532</v>
      </c>
      <c r="G13" s="114">
        <v>-0.035</v>
      </c>
    </row>
    <row r="14" spans="1:7" ht="15">
      <c r="A14" s="42"/>
      <c r="B14" s="80" t="s">
        <v>25</v>
      </c>
      <c r="C14" s="93">
        <v>0.514805976486185</v>
      </c>
      <c r="D14" s="114">
        <v>1.1496881496881495</v>
      </c>
      <c r="E14" s="114">
        <v>0.5529999999999999</v>
      </c>
      <c r="F14" s="114">
        <v>0.48100000000000004</v>
      </c>
      <c r="G14" s="114">
        <v>-0.07200000000000001</v>
      </c>
    </row>
    <row r="15" spans="1:7" ht="15">
      <c r="A15" s="42"/>
      <c r="B15" s="80" t="s">
        <v>33</v>
      </c>
      <c r="C15" s="93">
        <v>0.5409658130603167</v>
      </c>
      <c r="D15" s="114">
        <v>1.0410677618069815</v>
      </c>
      <c r="E15" s="114">
        <v>0.507</v>
      </c>
      <c r="F15" s="114">
        <v>0.48700000000000004</v>
      </c>
      <c r="G15" s="114">
        <v>-0.02</v>
      </c>
    </row>
    <row r="16" spans="1:7" ht="15">
      <c r="A16" s="42"/>
      <c r="B16" s="80" t="s">
        <v>47</v>
      </c>
      <c r="C16" s="93">
        <v>0.32605093693613035</v>
      </c>
      <c r="D16" s="114">
        <v>1.0701219512195124</v>
      </c>
      <c r="E16" s="114">
        <v>0.35100000000000003</v>
      </c>
      <c r="F16" s="114">
        <v>0.32799999999999996</v>
      </c>
      <c r="G16" s="114">
        <v>-0.023</v>
      </c>
    </row>
    <row r="17" spans="1:7" ht="15">
      <c r="A17" s="42"/>
      <c r="B17" s="80" t="s">
        <v>26</v>
      </c>
      <c r="C17" s="93">
        <v>0.5013351625804856</v>
      </c>
      <c r="D17" s="114">
        <v>1.0542797494780793</v>
      </c>
      <c r="E17" s="114">
        <v>0.505</v>
      </c>
      <c r="F17" s="114">
        <v>0.479</v>
      </c>
      <c r="G17" s="114">
        <v>-0.026000000000000002</v>
      </c>
    </row>
    <row r="18" spans="1:7" ht="15">
      <c r="A18" s="42"/>
      <c r="B18" s="80" t="s">
        <v>34</v>
      </c>
      <c r="C18" s="93">
        <v>0.4634840138700162</v>
      </c>
      <c r="D18" s="114">
        <v>1.0362116991643455</v>
      </c>
      <c r="E18" s="114">
        <v>0.37200000000000005</v>
      </c>
      <c r="F18" s="114">
        <v>0.359</v>
      </c>
      <c r="G18" s="114">
        <v>-0.013000000000000001</v>
      </c>
    </row>
    <row r="19" spans="1:7" ht="15">
      <c r="A19" s="42"/>
      <c r="B19" s="80" t="s">
        <v>59</v>
      </c>
      <c r="C19" s="93">
        <v>0.4484545014974743</v>
      </c>
      <c r="D19" s="114">
        <v>1.0057306590257882</v>
      </c>
      <c r="E19" s="114">
        <v>0.35100000000000003</v>
      </c>
      <c r="F19" s="114">
        <v>0.349</v>
      </c>
      <c r="G19" s="114">
        <v>-0.002</v>
      </c>
    </row>
    <row r="20" spans="1:7" ht="15">
      <c r="A20" s="42"/>
      <c r="B20" s="80" t="s">
        <v>1</v>
      </c>
      <c r="C20" s="93">
        <v>0.423533924229958</v>
      </c>
      <c r="D20" s="114">
        <v>0.969626168224299</v>
      </c>
      <c r="E20" s="114">
        <v>0.415</v>
      </c>
      <c r="F20" s="114">
        <v>0.428</v>
      </c>
      <c r="G20" s="114">
        <v>0.012</v>
      </c>
    </row>
    <row r="21" spans="1:7" ht="15">
      <c r="A21" s="42"/>
      <c r="B21" s="80" t="s">
        <v>9</v>
      </c>
      <c r="C21" s="93">
        <v>0.29441808616070736</v>
      </c>
      <c r="D21" s="114">
        <v>1.0334128878281623</v>
      </c>
      <c r="E21" s="114">
        <v>0.433</v>
      </c>
      <c r="F21" s="114">
        <v>0.419</v>
      </c>
      <c r="G21" s="114">
        <v>-0.015</v>
      </c>
    </row>
    <row r="22" spans="1:7" ht="15">
      <c r="A22" s="42"/>
      <c r="B22" s="80" t="s">
        <v>10</v>
      </c>
      <c r="C22" s="93">
        <v>0.4668630116321923</v>
      </c>
      <c r="D22" s="114">
        <v>1.044186046511628</v>
      </c>
      <c r="E22" s="114">
        <v>0.449</v>
      </c>
      <c r="F22" s="114">
        <v>0.43</v>
      </c>
      <c r="G22" s="114">
        <v>-0.018000000000000002</v>
      </c>
    </row>
    <row r="23" spans="1:7" ht="15">
      <c r="A23" s="42"/>
      <c r="B23" s="80" t="s">
        <v>18</v>
      </c>
      <c r="C23" s="93">
        <v>0.45103823929921477</v>
      </c>
      <c r="D23" s="114">
        <v>1.0668380462724936</v>
      </c>
      <c r="E23" s="114">
        <v>0.415</v>
      </c>
      <c r="F23" s="114">
        <v>0.389</v>
      </c>
      <c r="G23" s="114">
        <v>-0.026000000000000002</v>
      </c>
    </row>
    <row r="24" spans="1:7" ht="15">
      <c r="A24" s="42"/>
      <c r="B24" s="80" t="s">
        <v>2</v>
      </c>
      <c r="C24" s="93">
        <v>0.45415946416422115</v>
      </c>
      <c r="D24" s="114">
        <v>1.1002277904328017</v>
      </c>
      <c r="E24" s="114">
        <v>0.483</v>
      </c>
      <c r="F24" s="114">
        <v>0.439</v>
      </c>
      <c r="G24" s="114">
        <v>-0.044000000000000004</v>
      </c>
    </row>
    <row r="25" spans="1:7" ht="15">
      <c r="A25" s="42"/>
      <c r="B25" s="80" t="s">
        <v>45</v>
      </c>
      <c r="C25" s="93">
        <v>0.46553831842205445</v>
      </c>
      <c r="D25" s="114">
        <v>1.0094786729857819</v>
      </c>
      <c r="E25" s="114">
        <v>0.426</v>
      </c>
      <c r="F25" s="114">
        <v>0.42200000000000004</v>
      </c>
      <c r="G25" s="114">
        <v>-0.004</v>
      </c>
    </row>
    <row r="26" spans="1:7" ht="15">
      <c r="A26" s="42"/>
      <c r="B26" s="80" t="s">
        <v>35</v>
      </c>
      <c r="C26" s="93">
        <v>0.47615164034021873</v>
      </c>
      <c r="D26" s="114">
        <v>1.0201149425287357</v>
      </c>
      <c r="E26" s="114">
        <v>0.355</v>
      </c>
      <c r="F26" s="114">
        <v>0.348</v>
      </c>
      <c r="G26" s="114">
        <v>-0.006999999999999999</v>
      </c>
    </row>
    <row r="27" spans="1:7" ht="15">
      <c r="A27" s="42"/>
      <c r="B27" s="80" t="s">
        <v>20</v>
      </c>
      <c r="C27" s="93">
        <v>0.3528832487226886</v>
      </c>
      <c r="D27" s="114">
        <v>1.1134020618556704</v>
      </c>
      <c r="E27" s="114">
        <v>0.43200000000000005</v>
      </c>
      <c r="F27" s="114">
        <v>0.38799999999999996</v>
      </c>
      <c r="G27" s="114">
        <v>-0.044000000000000004</v>
      </c>
    </row>
    <row r="28" spans="1:7" ht="15">
      <c r="A28" s="42"/>
      <c r="B28" s="80" t="s">
        <v>36</v>
      </c>
      <c r="C28" s="93">
        <v>0.4665716539207197</v>
      </c>
      <c r="D28" s="114">
        <v>1.0679156908665104</v>
      </c>
      <c r="E28" s="114">
        <v>0.456</v>
      </c>
      <c r="F28" s="114">
        <v>0.42700000000000005</v>
      </c>
      <c r="G28" s="114">
        <v>-0.03</v>
      </c>
    </row>
    <row r="29" spans="1:7" ht="15">
      <c r="A29" s="42"/>
      <c r="B29" s="80" t="s">
        <v>30</v>
      </c>
      <c r="C29" s="93">
        <v>0.4362464916169372</v>
      </c>
      <c r="D29" s="114">
        <v>1.06430155210643</v>
      </c>
      <c r="E29" s="114">
        <v>0.48</v>
      </c>
      <c r="F29" s="114">
        <v>0.451</v>
      </c>
      <c r="G29" s="114">
        <v>-0.028999999999999998</v>
      </c>
    </row>
    <row r="30" spans="1:7" ht="15">
      <c r="A30" s="42"/>
      <c r="B30" s="80" t="s">
        <v>12</v>
      </c>
      <c r="C30" s="93">
        <v>0.4712829233108212</v>
      </c>
      <c r="D30" s="115">
        <v>1</v>
      </c>
      <c r="E30" s="115">
        <v>0.504</v>
      </c>
      <c r="F30" s="115">
        <v>0.504</v>
      </c>
      <c r="G30" s="115">
        <v>0</v>
      </c>
    </row>
    <row r="31" spans="2:7" ht="15.75" customHeight="1">
      <c r="B31" s="63" t="s">
        <v>102</v>
      </c>
      <c r="C31" s="95">
        <v>0.4496375610903232</v>
      </c>
      <c r="D31" s="95">
        <v>1.0722100656455142</v>
      </c>
      <c r="E31" s="95">
        <v>0.49</v>
      </c>
      <c r="F31" s="95">
        <v>0.457</v>
      </c>
      <c r="G31" s="95">
        <v>-0.033</v>
      </c>
    </row>
    <row r="32" ht="15"/>
    <row r="33" ht="15">
      <c r="B33" s="116" t="s">
        <v>156</v>
      </c>
    </row>
    <row r="34" ht="15"/>
    <row r="35" spans="3:4" ht="15">
      <c r="C35" s="173"/>
      <c r="D35" s="173"/>
    </row>
    <row r="36" spans="3:4" ht="15">
      <c r="C36" s="173"/>
      <c r="D36" s="173"/>
    </row>
    <row r="37" ht="15"/>
    <row r="38" ht="15"/>
  </sheetData>
  <sheetProtection/>
  <conditionalFormatting sqref="C3:C31">
    <cfRule type="dataBar" priority="24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{cc78103f-50d0-4329-aa61-0590207acdd2}</x14:id>
        </ext>
      </extLst>
    </cfRule>
  </conditionalFormatting>
  <hyperlinks>
    <hyperlink ref="B17" r:id="rId1" display="_edn5"/>
    <hyperlink ref="B19" r:id="rId2" display="_ednref5"/>
    <hyperlink ref="B14" location="_edn4" display="_edn4"/>
    <hyperlink ref="B29" r:id="rId3" display="_edn7"/>
  </hyperlinks>
  <printOptions/>
  <pageMargins left="0.7" right="0.7" top="0.75" bottom="0.75" header="0.3" footer="0.3"/>
  <pageSetup orientation="portrait" paperSize="9" r:id="rId5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78103f-50d0-4329-aa61-0590207acd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H35"/>
  <sheetViews>
    <sheetView showGridLines="0" zoomScalePageLayoutView="0" workbookViewId="0" topLeftCell="A1">
      <selection activeCell="E1" sqref="E1:E16384"/>
    </sheetView>
  </sheetViews>
  <sheetFormatPr defaultColWidth="11.421875" defaultRowHeight="15"/>
  <cols>
    <col min="1" max="1" width="4.7109375" style="0" customWidth="1"/>
    <col min="2" max="2" width="12.57421875" style="0" customWidth="1"/>
    <col min="4" max="4" width="11.7109375" style="79" customWidth="1"/>
  </cols>
  <sheetData>
    <row r="1" spans="4:8" ht="15">
      <c r="D1"/>
      <c r="E1" s="178"/>
      <c r="F1" s="178"/>
      <c r="G1" s="178"/>
      <c r="H1" s="178"/>
    </row>
    <row r="2" spans="2:4" ht="60">
      <c r="B2" s="71" t="s">
        <v>19</v>
      </c>
      <c r="C2" s="125" t="s">
        <v>153</v>
      </c>
      <c r="D2" s="78" t="s">
        <v>154</v>
      </c>
    </row>
    <row r="3" spans="2:4" ht="15">
      <c r="B3" s="164" t="s">
        <v>8</v>
      </c>
      <c r="C3" s="118">
        <v>0.5236425900695804</v>
      </c>
      <c r="D3" s="167">
        <v>0.7120000000000001</v>
      </c>
    </row>
    <row r="4" spans="2:4" ht="15">
      <c r="B4" s="165" t="s">
        <v>3</v>
      </c>
      <c r="C4" s="75">
        <v>0.5469613971265996</v>
      </c>
      <c r="D4" s="168">
        <v>0.862</v>
      </c>
    </row>
    <row r="5" spans="2:4" ht="15">
      <c r="B5" s="165" t="s">
        <v>4</v>
      </c>
      <c r="C5" s="75">
        <v>0.568994757532016</v>
      </c>
      <c r="D5" s="168">
        <v>1.06</v>
      </c>
    </row>
    <row r="6" spans="2:4" ht="15">
      <c r="B6" s="165" t="s">
        <v>24</v>
      </c>
      <c r="C6" s="75">
        <v>0.3756844122657581</v>
      </c>
      <c r="D6" s="168">
        <v>0.267</v>
      </c>
    </row>
    <row r="7" spans="2:4" ht="15">
      <c r="B7" s="165" t="s">
        <v>5</v>
      </c>
      <c r="C7" s="75">
        <v>0.23854093590271885</v>
      </c>
      <c r="D7" s="168">
        <v>1.089</v>
      </c>
    </row>
    <row r="8" spans="2:4" ht="15">
      <c r="B8" s="165" t="s">
        <v>66</v>
      </c>
      <c r="C8" s="75">
        <v>0.4488096618394546</v>
      </c>
      <c r="D8" s="168">
        <v>0.867</v>
      </c>
    </row>
    <row r="9" spans="2:4" ht="15">
      <c r="B9" s="165" t="s">
        <v>6</v>
      </c>
      <c r="C9" s="75">
        <v>0.4149093952013965</v>
      </c>
      <c r="D9" s="168">
        <v>0.402</v>
      </c>
    </row>
    <row r="10" spans="2:4" ht="15">
      <c r="B10" s="165" t="s">
        <v>11</v>
      </c>
      <c r="C10" s="75">
        <v>0.4351165742808845</v>
      </c>
      <c r="D10" s="168">
        <v>0.992</v>
      </c>
    </row>
    <row r="11" spans="2:4" ht="15">
      <c r="B11" s="165" t="s">
        <v>58</v>
      </c>
      <c r="C11" s="75">
        <v>0.43477625437554057</v>
      </c>
      <c r="D11" s="168">
        <v>0.09699999999999999</v>
      </c>
    </row>
    <row r="12" spans="2:4" ht="15">
      <c r="B12" s="165" t="s">
        <v>7</v>
      </c>
      <c r="C12" s="75">
        <v>0.473343278463622</v>
      </c>
      <c r="D12" s="168">
        <v>0.631</v>
      </c>
    </row>
    <row r="13" spans="2:4" ht="15">
      <c r="B13" s="165" t="s">
        <v>0</v>
      </c>
      <c r="C13" s="75">
        <v>0.5752890472211357</v>
      </c>
      <c r="D13" s="168">
        <v>0.958</v>
      </c>
    </row>
    <row r="14" spans="2:4" ht="15">
      <c r="B14" s="165" t="s">
        <v>25</v>
      </c>
      <c r="C14" s="75">
        <v>0.514805976486185</v>
      </c>
      <c r="D14" s="168">
        <v>1.7690000000000001</v>
      </c>
    </row>
    <row r="15" spans="2:4" ht="15">
      <c r="B15" s="165" t="s">
        <v>33</v>
      </c>
      <c r="C15" s="75">
        <v>0.5409658130603167</v>
      </c>
      <c r="D15" s="168">
        <v>0.753</v>
      </c>
    </row>
    <row r="16" spans="2:4" ht="15">
      <c r="B16" s="165" t="s">
        <v>47</v>
      </c>
      <c r="C16" s="75">
        <v>0.32605093693613035</v>
      </c>
      <c r="D16" s="168">
        <v>0.938</v>
      </c>
    </row>
    <row r="17" spans="2:4" ht="15">
      <c r="B17" s="165" t="s">
        <v>26</v>
      </c>
      <c r="C17" s="75">
        <v>0.5013351625804856</v>
      </c>
      <c r="D17" s="168">
        <v>1.327</v>
      </c>
    </row>
    <row r="18" spans="2:4" ht="15">
      <c r="B18" s="165" t="s">
        <v>34</v>
      </c>
      <c r="C18" s="75">
        <v>0.4634840138700162</v>
      </c>
      <c r="D18" s="168">
        <v>0.364</v>
      </c>
    </row>
    <row r="19" spans="2:4" ht="15">
      <c r="B19" s="165" t="s">
        <v>59</v>
      </c>
      <c r="C19" s="75">
        <v>0.4484545014974743</v>
      </c>
      <c r="D19" s="168">
        <v>0.42700000000000005</v>
      </c>
    </row>
    <row r="20" spans="2:4" ht="15">
      <c r="B20" s="165" t="s">
        <v>1</v>
      </c>
      <c r="C20" s="75">
        <v>0.423533924229958</v>
      </c>
      <c r="D20" s="168">
        <v>0.214</v>
      </c>
    </row>
    <row r="21" spans="2:4" ht="15">
      <c r="B21" s="165" t="s">
        <v>9</v>
      </c>
      <c r="C21" s="75">
        <v>0.29441808616070736</v>
      </c>
      <c r="D21" s="168">
        <v>0.639</v>
      </c>
    </row>
    <row r="22" spans="2:4" ht="15">
      <c r="B22" s="165" t="s">
        <v>10</v>
      </c>
      <c r="C22" s="75">
        <v>0.4668630116321923</v>
      </c>
      <c r="D22" s="168">
        <v>0.6509999999999999</v>
      </c>
    </row>
    <row r="23" spans="2:4" ht="15">
      <c r="B23" s="165" t="s">
        <v>18</v>
      </c>
      <c r="C23" s="75">
        <v>0.45103823929921477</v>
      </c>
      <c r="D23" s="168">
        <v>0.513</v>
      </c>
    </row>
    <row r="24" spans="2:4" ht="15">
      <c r="B24" s="165" t="s">
        <v>2</v>
      </c>
      <c r="C24" s="75">
        <v>0.45415946416422115</v>
      </c>
      <c r="D24" s="168">
        <v>1.29</v>
      </c>
    </row>
    <row r="25" spans="2:4" ht="15">
      <c r="B25" s="165" t="s">
        <v>45</v>
      </c>
      <c r="C25" s="75">
        <v>0.46553831842205445</v>
      </c>
      <c r="D25" s="168">
        <v>0.41100000000000003</v>
      </c>
    </row>
    <row r="26" spans="2:4" ht="15">
      <c r="B26" s="165" t="s">
        <v>35</v>
      </c>
      <c r="C26" s="75">
        <v>0.47615164034021873</v>
      </c>
      <c r="D26" s="168">
        <v>0.384</v>
      </c>
    </row>
    <row r="27" spans="2:4" ht="15">
      <c r="B27" s="165" t="s">
        <v>20</v>
      </c>
      <c r="C27" s="75">
        <v>0.3528832487226886</v>
      </c>
      <c r="D27" s="168">
        <v>0.892</v>
      </c>
    </row>
    <row r="28" spans="2:4" ht="15">
      <c r="B28" s="165" t="s">
        <v>36</v>
      </c>
      <c r="C28" s="75">
        <v>0.4665716539207197</v>
      </c>
      <c r="D28" s="168">
        <v>0.529</v>
      </c>
    </row>
    <row r="29" spans="2:4" ht="15">
      <c r="B29" s="165" t="s">
        <v>30</v>
      </c>
      <c r="C29" s="75">
        <v>0.4362464916169372</v>
      </c>
      <c r="D29" s="168">
        <v>0.8320000000000001</v>
      </c>
    </row>
    <row r="30" spans="2:4" ht="15">
      <c r="B30" s="166" t="s">
        <v>12</v>
      </c>
      <c r="C30" s="120">
        <v>0.4712829233108212</v>
      </c>
      <c r="D30" s="169">
        <v>0.434</v>
      </c>
    </row>
    <row r="31" ht="15"/>
    <row r="32" ht="15">
      <c r="B32" s="116" t="s">
        <v>155</v>
      </c>
    </row>
    <row r="33" ht="15"/>
    <row r="34" spans="3:4" ht="15">
      <c r="C34" s="173"/>
      <c r="D34" s="173"/>
    </row>
    <row r="35" spans="3:4" ht="15">
      <c r="C35" s="173"/>
      <c r="D35" s="173"/>
    </row>
    <row r="36" ht="15"/>
  </sheetData>
  <sheetProtection/>
  <conditionalFormatting sqref="D3:D30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{c7a9788e-3168-4e67-ab33-af9e80ac0435}</x14:id>
        </ext>
      </extLst>
    </cfRule>
  </conditionalFormatting>
  <conditionalFormatting sqref="C3">
    <cfRule type="dataBar" priority="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{4e3d9fb4-a23c-4742-a9c7-a9ddf9ef240f}</x14:id>
        </ext>
      </extLst>
    </cfRule>
  </conditionalFormatting>
  <conditionalFormatting sqref="C4:C30">
    <cfRule type="dataBar" priority="25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{7855a7bb-3ed4-4ca4-9b18-72e32d180c60}</x14:id>
        </ext>
      </extLst>
    </cfRule>
  </conditionalFormatting>
  <hyperlinks>
    <hyperlink ref="B29" r:id="rId1" display="_edn7"/>
    <hyperlink ref="B14" location="_edn4" display="_edn4"/>
    <hyperlink ref="B19" r:id="rId2" display="_ednref5"/>
    <hyperlink ref="B17" r:id="rId3" display="_edn5"/>
  </hyperlinks>
  <printOptions/>
  <pageMargins left="0.7" right="0.7" top="0.75" bottom="0.75" header="0.3" footer="0.3"/>
  <pageSetup orientation="portrait" paperSize="9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9788e-3168-4e67-ab33-af9e80ac04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D3:D30</xm:sqref>
        </x14:conditionalFormatting>
        <x14:conditionalFormatting xmlns:xm="http://schemas.microsoft.com/office/excel/2006/main">
          <x14:cfRule type="dataBar" id="{4e3d9fb4-a23c-4742-a9c7-a9ddf9ef24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7855a7bb-3ed4-4ca4-9b18-72e32d180c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Gille Guenette</cp:lastModifiedBy>
  <cp:lastPrinted>2012-07-18T11:19:03Z</cp:lastPrinted>
  <dcterms:created xsi:type="dcterms:W3CDTF">2011-06-02T12:21:55Z</dcterms:created>
  <dcterms:modified xsi:type="dcterms:W3CDTF">2016-07-25T20:59:30Z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549645762</vt:i4>
  </property>
  <property fmtid="{D5CDD505-2E9C-101B-9397-08002B2CF9AE}" pid="4" name="_EmailSubject">
    <vt:lpwstr>NETTOYER EXCEL ET ARCHIVER</vt:lpwstr>
  </property>
  <property fmtid="{D5CDD505-2E9C-101B-9397-08002B2CF9AE}" pid="5" name="_AuthorEmail">
    <vt:lpwstr>NICOLAS.MARQUES@sggestion.fr</vt:lpwstr>
  </property>
  <property fmtid="{D5CDD505-2E9C-101B-9397-08002B2CF9AE}" pid="6" name="_AuthorEmailDisplayName">
    <vt:lpwstr>Marques Nicolas (S2G)</vt:lpwstr>
  </property>
  <property fmtid="{D5CDD505-2E9C-101B-9397-08002B2CF9AE}" pid="7" name="_ReviewingToolsShownOnce">
    <vt:lpwstr/>
  </property>
</Properties>
</file>