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hidePivotFieldList="1" defaultThemeVersion="124226"/>
  <bookViews>
    <workbookView xWindow="6525" yWindow="65506" windowWidth="10575" windowHeight="9345" tabRatio="978" firstSheet="6" activeTab="11"/>
  </bookViews>
  <sheets>
    <sheet name="Taux pression moyen" sheetId="22" r:id="rId1"/>
    <sheet name="Calendrier 2015" sheetId="19" r:id="rId2"/>
    <sheet name="Tableau 1 &amp; 2" sheetId="26" r:id="rId3"/>
    <sheet name="Tableau 1" sheetId="23" r:id="rId4"/>
    <sheet name="Tableau 2" sheetId="24" r:id="rId5"/>
    <sheet name="Coût pouvoir achat" sheetId="18" r:id="rId6"/>
    <sheet name="Coût charges et impôts" sheetId="12" r:id="rId7"/>
    <sheet name="Dépenses vs recettes" sheetId="31" r:id="rId8"/>
    <sheet name="Dette brute" sheetId="33" r:id="rId9"/>
    <sheet name="IDH" sheetId="41" r:id="rId10"/>
    <sheet name="BetterLife" sheetId="42" r:id="rId11"/>
    <sheet name="Graph France" sheetId="43" r:id="rId12"/>
  </sheets>
  <definedNames>
    <definedName name="_edn1" localSheetId="11">#REF!</definedName>
    <definedName name="_edn1" localSheetId="3">#REF!</definedName>
    <definedName name="_edn1" localSheetId="2">#REF!</definedName>
    <definedName name="_edn1" localSheetId="4">#REF!</definedName>
    <definedName name="_edn2" localSheetId="11">#REF!</definedName>
    <definedName name="_edn2" localSheetId="3">#REF!</definedName>
    <definedName name="_edn2" localSheetId="2">#REF!</definedName>
    <definedName name="_edn2" localSheetId="4">#REF!</definedName>
    <definedName name="_edn3" localSheetId="11">#REF!</definedName>
    <definedName name="_edn3" localSheetId="3">#REF!</definedName>
    <definedName name="_edn3" localSheetId="2">#REF!</definedName>
    <definedName name="_edn3" localSheetId="4">#REF!</definedName>
    <definedName name="_edn4" localSheetId="11">#REF!</definedName>
    <definedName name="_edn4" localSheetId="3">#REF!</definedName>
    <definedName name="_edn4" localSheetId="2">#REF!</definedName>
    <definedName name="_edn4" localSheetId="4">#REF!</definedName>
    <definedName name="_ednref1" localSheetId="11">#REF!</definedName>
    <definedName name="_ednref1" localSheetId="3">'Tableau 1'!$A$15</definedName>
    <definedName name="_ednref1" localSheetId="2">#REF!</definedName>
    <definedName name="_ednref1" localSheetId="4">#REF!</definedName>
    <definedName name="_ednref2" localSheetId="11">#REF!</definedName>
    <definedName name="_ednref2" localSheetId="3">'Tableau 1'!$A$18</definedName>
    <definedName name="_ednref2" localSheetId="2">#REF!</definedName>
    <definedName name="_ednref2" localSheetId="4">#REF!</definedName>
    <definedName name="_ednref3" localSheetId="11">#REF!</definedName>
    <definedName name="_ednref3" localSheetId="3">'Tableau 1'!$A$20</definedName>
    <definedName name="_ednref3" localSheetId="2">#REF!</definedName>
    <definedName name="_ednref3" localSheetId="4">#REF!</definedName>
    <definedName name="_ednref4" localSheetId="11">#REF!</definedName>
    <definedName name="_ednref4" localSheetId="3">'Tableau 1'!$A$28</definedName>
    <definedName name="_ednref4" localSheetId="2">#REF!</definedName>
    <definedName name="_ednref4" localSheetId="4">#REF!</definedName>
    <definedName name="_xlnm._FilterDatabase" localSheetId="9" hidden="1">'IDH'!$B$2:$D$2</definedName>
    <definedName name="_xlnm.Print_Area" localSheetId="1">'Calendrier 2015'!$A$1:$J$27</definedName>
    <definedName name="_xlnm.Print_Area" localSheetId="6">'Coût charges et impôts'!$A$1:$Y$32</definedName>
    <definedName name="_xlnm.Print_Area" localSheetId="5">'Coût pouvoir achat'!$A$1:$T$39</definedName>
    <definedName name="_xlnm.Print_Area" localSheetId="11">'Graph France'!$A$1:$F$4</definedName>
    <definedName name="_xlnm.Print_Area" localSheetId="3">'Tableau 1'!$A$1:$K$43</definedName>
    <definedName name="_xlnm.Print_Area" localSheetId="2">'Tableau 1 &amp; 2'!$A$1:$P$2</definedName>
    <definedName name="_xlnm.Print_Area" localSheetId="4">'Tableau 2'!$A$1:$G$41</definedName>
    <definedName name="_xlnm.Print_Area" localSheetId="0">'Taux pression moyen'!$A$1:$G$30</definedName>
  </definedNames>
  <calcPr calcId="125725"/>
</workbook>
</file>

<file path=xl/sharedStrings.xml><?xml version="1.0" encoding="utf-8"?>
<sst xmlns="http://schemas.openxmlformats.org/spreadsheetml/2006/main" count="567" uniqueCount="192">
  <si>
    <t>France</t>
  </si>
  <si>
    <t>Luxembourg</t>
  </si>
  <si>
    <t>Portugal</t>
  </si>
  <si>
    <t>Autriche</t>
  </si>
  <si>
    <t>Belgique</t>
  </si>
  <si>
    <t>Chypre</t>
  </si>
  <si>
    <t>Danemark</t>
  </si>
  <si>
    <t>Finlande</t>
  </si>
  <si>
    <t>Allemagne</t>
  </si>
  <si>
    <t>Malte</t>
  </si>
  <si>
    <t>Pays-Bas</t>
  </si>
  <si>
    <t>Espagne</t>
  </si>
  <si>
    <t>Suède</t>
  </si>
  <si>
    <t>Impôt sur le revenu</t>
  </si>
  <si>
    <t xml:space="preserve">Taux de socialisation et d’imposition réel </t>
  </si>
  <si>
    <t>Salaire brut [ii]</t>
  </si>
  <si>
    <t>Salaire complet [i]</t>
  </si>
  <si>
    <t>Charges sociales "salariales"</t>
  </si>
  <si>
    <t>Pologne</t>
  </si>
  <si>
    <t>Pays</t>
  </si>
  <si>
    <t>Royaume-Uni</t>
  </si>
  <si>
    <t>Disponible, net de charges &amp; d'impôt sur le revenu [iii]</t>
  </si>
  <si>
    <t>Disponible, net de charges, impôt sur le revenu &amp; TVA</t>
  </si>
  <si>
    <t>Jour</t>
  </si>
  <si>
    <t>Bulgarie</t>
  </si>
  <si>
    <t>Grèce</t>
  </si>
  <si>
    <t>Italie</t>
  </si>
  <si>
    <t>Total des charges &amp; impôts</t>
  </si>
  <si>
    <t>Charges sociales "patronales"</t>
  </si>
  <si>
    <t>Rang dans l'UE</t>
  </si>
  <si>
    <t>Slovénie</t>
  </si>
  <si>
    <t>Salaire complet</t>
  </si>
  <si>
    <t>écart vs. France</t>
  </si>
  <si>
    <t>Hongrie</t>
  </si>
  <si>
    <t>Lettonie</t>
  </si>
  <si>
    <t>Roumanie</t>
  </si>
  <si>
    <t>Slovaquie</t>
  </si>
  <si>
    <t>Charges "patronales"</t>
  </si>
  <si>
    <t>Charges "salariales"</t>
  </si>
  <si>
    <t>Moyenne des pays de l'UE</t>
  </si>
  <si>
    <t>TVA estimée</t>
  </si>
  <si>
    <t>Avril</t>
  </si>
  <si>
    <t>Mai</t>
  </si>
  <si>
    <t>Juin</t>
  </si>
  <si>
    <t>Juillet</t>
  </si>
  <si>
    <t>Août</t>
  </si>
  <si>
    <t>Rép. Tchèque</t>
  </si>
  <si>
    <t>Pays à flat tax</t>
  </si>
  <si>
    <t>Pays à impôt progressif</t>
  </si>
  <si>
    <t>Taux de pression fiscale et sociale sur le salarié moyen de l'UE</t>
  </si>
  <si>
    <t>Irlande</t>
  </si>
  <si>
    <t>Salaire complet (pouvoir d'achat réel + charges + impot sur le revenu + TVA)</t>
  </si>
  <si>
    <t>= Pouvoir d'achat réel (net de charges, impôt sur le revenu et TVA)</t>
  </si>
  <si>
    <t xml:space="preserve"> - Charges, impôt sur le revenu et TVA</t>
  </si>
  <si>
    <t>= Pouvoir d'achat réel</t>
  </si>
  <si>
    <t>Salaire complet permettant au salarié médian de disposer de 100  € de pouvoir d'achat net de charges et d'impôts</t>
  </si>
  <si>
    <t>Classement UE en salaire complet, charges et impôts et pouvoir d'achat réel</t>
  </si>
  <si>
    <t>Pays et coût de 100 € de pouvoir d'achat réel</t>
  </si>
  <si>
    <t>Moyenne</t>
  </si>
  <si>
    <t>[i] Salaire complet, incluant charges sociales patronales, calculé par Ernst &amp; Young à partir des chiffres fournis par les auteurs.</t>
  </si>
  <si>
    <t>[ii] Salaire brut moyen selon Eurostat (“Annual gross earnings in industry and services”) ou OCDE (“Taxing Wages”) sauf mention d'une autre source.</t>
  </si>
  <si>
    <t>[iii] Disponible net de charges &amp; d'impôt sur le revenu (Salaire brut moins charges sociales "salariales" et impôt sur le revenu) calculé par Ernst &amp; Young.</t>
  </si>
  <si>
    <t>Estonie</t>
  </si>
  <si>
    <t>Lituanie</t>
  </si>
  <si>
    <t>Ecart entre la France et les 2 pays du nord ayant un salaire complet le plus proche</t>
  </si>
  <si>
    <t>100 € de pouvoir d'achat réel</t>
  </si>
  <si>
    <t>Mars</t>
  </si>
  <si>
    <t>Total des recettes des administrations publiques</t>
  </si>
  <si>
    <t>Total des dépenses des administrations publiques</t>
  </si>
  <si>
    <t>Dépenses / recettes des administrations publiques</t>
  </si>
  <si>
    <r>
      <t>18</t>
    </r>
    <r>
      <rPr>
        <sz val="10"/>
        <color rgb="FF000000"/>
        <rFont val="Calibri"/>
        <family val="2"/>
      </rPr>
      <t xml:space="preserve"> Bulgarie </t>
    </r>
  </si>
  <si>
    <r>
      <t>19</t>
    </r>
    <r>
      <rPr>
        <sz val="10"/>
        <color rgb="FF000000"/>
        <rFont val="Calibri"/>
        <family val="2"/>
      </rPr>
      <t xml:space="preserve"> Rép. Tchèque </t>
    </r>
  </si>
  <si>
    <t>zone euro</t>
  </si>
  <si>
    <t>Croatie</t>
  </si>
  <si>
    <t>28  pays</t>
  </si>
  <si>
    <t>Moyenne pays de l'UE</t>
  </si>
  <si>
    <t>6 / 28</t>
  </si>
  <si>
    <t>3 / 28</t>
  </si>
  <si>
    <t>1 / 28</t>
  </si>
  <si>
    <t>24 / 28</t>
  </si>
  <si>
    <t>28 / 28</t>
  </si>
  <si>
    <t>17 / 28</t>
  </si>
  <si>
    <t>21 / 28</t>
  </si>
  <si>
    <t>18 / 28</t>
  </si>
  <si>
    <t>19 / 28</t>
  </si>
  <si>
    <t>13 / 28</t>
  </si>
  <si>
    <t>2 / 28</t>
  </si>
  <si>
    <t>5 / 28</t>
  </si>
  <si>
    <t>4 / 28</t>
  </si>
  <si>
    <t>26 / 28</t>
  </si>
  <si>
    <t>8 / 28</t>
  </si>
  <si>
    <t>11 / 28</t>
  </si>
  <si>
    <t>15 / 28</t>
  </si>
  <si>
    <t>23 / 28</t>
  </si>
  <si>
    <t>27 / 28</t>
  </si>
  <si>
    <t>10 / 28</t>
  </si>
  <si>
    <t>16 / 28</t>
  </si>
  <si>
    <t>22 / 28</t>
  </si>
  <si>
    <t>14 / 28</t>
  </si>
  <si>
    <t>7 / 28</t>
  </si>
  <si>
    <t>25 / 28</t>
  </si>
  <si>
    <t>12 / 28</t>
  </si>
  <si>
    <t>20 / 28</t>
  </si>
  <si>
    <t>9 / 28</t>
  </si>
  <si>
    <t>Rang sur 28</t>
  </si>
  <si>
    <r>
      <t>28</t>
    </r>
    <r>
      <rPr>
        <sz val="10"/>
        <color rgb="FF000000"/>
        <rFont val="Calibri"/>
        <family val="2"/>
      </rPr>
      <t xml:space="preserve"> Irlande</t>
    </r>
  </si>
  <si>
    <r>
      <t xml:space="preserve">7 </t>
    </r>
    <r>
      <rPr>
        <sz val="10"/>
        <color rgb="FF000000"/>
        <rFont val="Calibri"/>
        <family val="2"/>
      </rPr>
      <t>Danemark</t>
    </r>
  </si>
  <si>
    <r>
      <t xml:space="preserve">8 </t>
    </r>
    <r>
      <rPr>
        <sz val="10"/>
        <color rgb="FF000000"/>
        <rFont val="Calibri"/>
        <family val="2"/>
      </rPr>
      <t xml:space="preserve">Slovénie </t>
    </r>
  </si>
  <si>
    <r>
      <t xml:space="preserve">14 </t>
    </r>
    <r>
      <rPr>
        <sz val="10"/>
        <color rgb="FF000000"/>
        <rFont val="Calibri"/>
        <family val="2"/>
      </rPr>
      <t>Pologne</t>
    </r>
  </si>
  <si>
    <r>
      <t xml:space="preserve">14 </t>
    </r>
    <r>
      <rPr>
        <sz val="10"/>
        <color rgb="FF000000"/>
        <rFont val="Calibri"/>
        <family val="2"/>
      </rPr>
      <t>Grèce</t>
    </r>
  </si>
  <si>
    <r>
      <t>25</t>
    </r>
    <r>
      <rPr>
        <sz val="10"/>
        <color rgb="FF000000"/>
        <rFont val="Calibri"/>
        <family val="2"/>
      </rPr>
      <t xml:space="preserve"> Autriche </t>
    </r>
  </si>
  <si>
    <r>
      <t xml:space="preserve">6 </t>
    </r>
    <r>
      <rPr>
        <sz val="10"/>
        <color rgb="FF000000"/>
        <rFont val="Calibri"/>
        <family val="2"/>
      </rPr>
      <t xml:space="preserve">Belgique </t>
    </r>
  </si>
  <si>
    <t>Allemagne, 210</t>
  </si>
  <si>
    <t>Bulgarie, 160</t>
  </si>
  <si>
    <t>Grèce, 214</t>
  </si>
  <si>
    <t>Hongrie, 217</t>
  </si>
  <si>
    <t>Irlande, 147</t>
  </si>
  <si>
    <t>Pologne, 182</t>
  </si>
  <si>
    <t>Rép. Tchèque, 186</t>
  </si>
  <si>
    <t>Slovénie, 177</t>
  </si>
  <si>
    <t>Moyenne pays de l'UE, 187</t>
  </si>
  <si>
    <t>Moyenne pays UE</t>
  </si>
  <si>
    <t>Dette publique brute 2013 en % du PIB</t>
  </si>
  <si>
    <t>Pays de la zone euro</t>
  </si>
  <si>
    <t>Pays hors zone euro</t>
  </si>
  <si>
    <t>Détail des calculs, taux de socialisation réel et jours de libération sociale et fiscale 2015</t>
  </si>
  <si>
    <t>Libération sociale et fiscale 2015</t>
  </si>
  <si>
    <t>Belgique, 247</t>
  </si>
  <si>
    <t>France, 235</t>
  </si>
  <si>
    <t>Autriche, 229</t>
  </si>
  <si>
    <t>Italie, 200</t>
  </si>
  <si>
    <t>Roumanie, 191</t>
  </si>
  <si>
    <t>Finlande, 190</t>
  </si>
  <si>
    <t>Suède, 188</t>
  </si>
  <si>
    <t>Slovaquie, 187</t>
  </si>
  <si>
    <t>Pays-Bas, 186</t>
  </si>
  <si>
    <t>Lettonie, 186</t>
  </si>
  <si>
    <t>Croatie, 185</t>
  </si>
  <si>
    <t>Estonie, 182</t>
  </si>
  <si>
    <t>Portugal, 180</t>
  </si>
  <si>
    <t>Lituanie, 178</t>
  </si>
  <si>
    <t>Espagne, 176</t>
  </si>
  <si>
    <t>Danemark, 176</t>
  </si>
  <si>
    <t>Luxembourg, 172</t>
  </si>
  <si>
    <t>Royaume-Uni, 154</t>
  </si>
  <si>
    <t>Malte, 142</t>
  </si>
  <si>
    <t>Chypre, 132</t>
  </si>
  <si>
    <t>Salaire complet permettant de disposer de 100 € de pouvoir d'achat réel en 2015</t>
  </si>
  <si>
    <t>Dette publique brute 2014 en % du PIB</t>
  </si>
  <si>
    <t>Taux de socialisation et d’imposition réel 2015</t>
  </si>
  <si>
    <t>Source : Eurostat, Principaux agrégats des administrations publiques, y compris recettes et dépenses [gov_10a_main],10 juin 2015</t>
  </si>
  <si>
    <t>Indice de développement humain (Nations Unies 2014)</t>
  </si>
  <si>
    <t>Moyenne Better Life Edition 2015</t>
  </si>
  <si>
    <r>
      <t xml:space="preserve">31 </t>
    </r>
    <r>
      <rPr>
        <sz val="10"/>
        <color rgb="FF000000"/>
        <rFont val="Calibri"/>
        <family val="2"/>
      </rPr>
      <t>Chypre</t>
    </r>
  </si>
  <si>
    <r>
      <t xml:space="preserve">19 </t>
    </r>
    <r>
      <rPr>
        <sz val="10"/>
        <color rgb="FF000000"/>
        <rFont val="Calibri"/>
        <family val="2"/>
      </rPr>
      <t>Malte</t>
    </r>
  </si>
  <si>
    <r>
      <t xml:space="preserve">9 </t>
    </r>
    <r>
      <rPr>
        <sz val="10"/>
        <color rgb="FF000000"/>
        <rFont val="Calibri"/>
        <family val="2"/>
      </rPr>
      <t>Royaume-Uni</t>
    </r>
  </si>
  <si>
    <r>
      <t>2</t>
    </r>
    <r>
      <rPr>
        <sz val="10"/>
        <color rgb="FF000000"/>
        <rFont val="Calibri"/>
        <family val="2"/>
      </rPr>
      <t xml:space="preserve"> Luxembourg</t>
    </r>
  </si>
  <si>
    <r>
      <rPr>
        <b/>
        <sz val="10"/>
        <color rgb="FF000000"/>
        <rFont val="Calibri"/>
        <family val="2"/>
      </rPr>
      <t>12</t>
    </r>
    <r>
      <rPr>
        <sz val="10"/>
        <color rgb="FF000000"/>
        <rFont val="Calibri"/>
        <family val="2"/>
      </rPr>
      <t xml:space="preserve"> Portugal</t>
    </r>
  </si>
  <si>
    <r>
      <t xml:space="preserve">10 </t>
    </r>
    <r>
      <rPr>
        <sz val="10"/>
        <color theme="1"/>
        <rFont val="Calibri"/>
        <family val="2"/>
      </rPr>
      <t xml:space="preserve">Lituanie </t>
    </r>
  </si>
  <si>
    <r>
      <t>7</t>
    </r>
    <r>
      <rPr>
        <sz val="10"/>
        <color rgb="FF000000"/>
        <rFont val="Calibri"/>
        <family val="2"/>
      </rPr>
      <t xml:space="preserve"> Espagne </t>
    </r>
  </si>
  <si>
    <r>
      <t>18</t>
    </r>
    <r>
      <rPr>
        <sz val="10"/>
        <color rgb="FF000000"/>
        <rFont val="Calibri"/>
        <family val="2"/>
      </rPr>
      <t xml:space="preserve"> Croatie </t>
    </r>
  </si>
  <si>
    <r>
      <t xml:space="preserve">22 </t>
    </r>
    <r>
      <rPr>
        <sz val="10"/>
        <color rgb="FF000000"/>
        <rFont val="Calibri"/>
        <family val="2"/>
      </rPr>
      <t>Finlande</t>
    </r>
  </si>
  <si>
    <r>
      <t xml:space="preserve">18 </t>
    </r>
    <r>
      <rPr>
        <sz val="10"/>
        <color rgb="FF000000"/>
        <rFont val="Calibri"/>
        <family val="2"/>
      </rPr>
      <t>Lettonie</t>
    </r>
  </si>
  <si>
    <r>
      <t xml:space="preserve">19 </t>
    </r>
    <r>
      <rPr>
        <sz val="10"/>
        <color rgb="FF000000"/>
        <rFont val="Calibri"/>
        <family val="2"/>
      </rPr>
      <t xml:space="preserve">Slovaquie </t>
    </r>
  </si>
  <si>
    <r>
      <t>21</t>
    </r>
    <r>
      <rPr>
        <sz val="10"/>
        <color rgb="FF000000"/>
        <rFont val="Calibri"/>
        <family val="2"/>
      </rPr>
      <t xml:space="preserve"> Suède</t>
    </r>
  </si>
  <si>
    <r>
      <t xml:space="preserve">23 </t>
    </r>
    <r>
      <rPr>
        <sz val="10"/>
        <color rgb="FF000000"/>
        <rFont val="Calibri"/>
        <family val="2"/>
      </rPr>
      <t xml:space="preserve">Roumanie </t>
    </r>
  </si>
  <si>
    <r>
      <rPr>
        <b/>
        <sz val="10"/>
        <color rgb="FF000000"/>
        <rFont val="Calibri"/>
        <family val="2"/>
      </rPr>
      <t>18</t>
    </r>
    <r>
      <rPr>
        <sz val="10"/>
        <color rgb="FF000000"/>
        <rFont val="Calibri"/>
        <family val="2"/>
      </rPr>
      <t xml:space="preserve"> Pays-Bas</t>
    </r>
  </si>
  <si>
    <r>
      <t xml:space="preserve">2 </t>
    </r>
    <r>
      <rPr>
        <sz val="10"/>
        <color rgb="FF000000"/>
        <rFont val="Calibri"/>
        <family val="2"/>
      </rPr>
      <t>Italie</t>
    </r>
  </si>
  <si>
    <r>
      <t xml:space="preserve">10 </t>
    </r>
    <r>
      <rPr>
        <sz val="10"/>
        <color rgb="FF000000"/>
        <rFont val="Calibri"/>
        <family val="2"/>
      </rPr>
      <t xml:space="preserve">Allemagne </t>
    </r>
  </si>
  <si>
    <r>
      <t>17</t>
    </r>
    <r>
      <rPr>
        <sz val="10"/>
        <color rgb="FF000000"/>
        <rFont val="Calibri"/>
        <family val="2"/>
      </rPr>
      <t xml:space="preserve"> Hongrie </t>
    </r>
  </si>
  <si>
    <r>
      <t>29</t>
    </r>
    <r>
      <rPr>
        <sz val="10"/>
        <color rgb="FF000000"/>
        <rFont val="Calibri"/>
        <family val="2"/>
      </rPr>
      <t xml:space="preserve"> France </t>
    </r>
  </si>
  <si>
    <r>
      <t>13</t>
    </r>
    <r>
      <rPr>
        <sz val="10"/>
        <color rgb="FF000000"/>
        <rFont val="Calibri"/>
        <family val="2"/>
      </rPr>
      <t xml:space="preserve"> Estonie </t>
    </r>
  </si>
  <si>
    <t>Jours de libération fiscale 2015</t>
  </si>
  <si>
    <t>euro</t>
  </si>
  <si>
    <t>Détail des calculs 2015, du salaire complet au pouvoir d'achat réel</t>
  </si>
  <si>
    <t>Taux de socialisation réel et jours de libération sociale et fiscale 2015</t>
  </si>
  <si>
    <t>Bulgarie [iv]</t>
  </si>
  <si>
    <t>Chypre [v]</t>
  </si>
  <si>
    <t>Croatie [vi]</t>
  </si>
  <si>
    <t>France [vii]</t>
  </si>
  <si>
    <t>Lettonie [viii]</t>
  </si>
  <si>
    <t>Lituanie [ix]</t>
  </si>
  <si>
    <t>Malte [x]</t>
  </si>
  <si>
    <t>Roumanie [xi]</t>
  </si>
  <si>
    <t>[iv] Salaire brut moyen calculé par l'office national des statistiques de Bulgarie : http://www.nsi.bg</t>
  </si>
  <si>
    <t>[v] Salaire brut moyen calculé par l'office national des statistiques de Chypre : www.mof.gov.cy</t>
  </si>
  <si>
    <t>[vi] Salaire brut moyen calculé par l'office national des statistiques de Croatie : http://www.dzs.hr</t>
  </si>
  <si>
    <t>[viii]  Salaire brut moyen calculé par l'office national des statistiques de Lettonie : http://csb.gov.lv</t>
  </si>
  <si>
    <t>[ix] Salaire brut moyen calculé par l'office national des statistiques de Lithuanie : http://db1.stat.gov.lt</t>
  </si>
  <si>
    <t>[x]  Salaire brut moyen calculé par l'office national des statistiques de Malte : http://nso.gov.mt</t>
  </si>
  <si>
    <t>[xi]  Salaire brut moyen calculé par l'office national des statistiques de Roumanie : http://insse.ro</t>
  </si>
  <si>
    <t xml:space="preserve">[vii] Charges et impôts français calculés par Ernst &amp; Young et l'IEM </t>
  </si>
</sst>
</file>

<file path=xl/styles.xml><?xml version="1.0" encoding="utf-8"?>
<styleSheet xmlns="http://schemas.openxmlformats.org/spreadsheetml/2006/main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[$€-40C]_-;\-* #,##0\ [$€-40C]_-;_-* &quot;-&quot;??\ [$€-40C]_-;_-@_-"/>
    <numFmt numFmtId="165" formatCode="_-* #,##0\ _€_-;\-* #,##0\ _€_-;_-* &quot;-&quot;??\ _€_-;_-@_-"/>
    <numFmt numFmtId="166" formatCode="[$-40C]d\-mmm\-yy;@"/>
    <numFmt numFmtId="167" formatCode="_-* #,##0\ &quot;€&quot;_-;\-* #,##0\ &quot;€&quot;_-;_-* &quot;-&quot;??\ &quot;€&quot;_-;_-@_-"/>
    <numFmt numFmtId="168" formatCode="[$-40C]d\-mmm;@"/>
    <numFmt numFmtId="169" formatCode="0_ ;\-0\ "/>
    <numFmt numFmtId="170" formatCode="_-* #,##0.000\ _€_-;\-* #,##0.000\ _€_-;_-* &quot;-&quot;??\ _€_-;_-@_-"/>
    <numFmt numFmtId="171" formatCode="0.000%"/>
    <numFmt numFmtId="172" formatCode="_-* #,##0.0\ &quot;€&quot;_-;\-* #,##0.0\ &quot;€&quot;_-;_-* &quot;-&quot;??\ &quot;€&quot;_-;_-@_-"/>
    <numFmt numFmtId="173" formatCode="_-* #,##0.0\ &quot;€&quot;_-;\-* #,##0.0\ &quot;€&quot;_-;_-* &quot;-&quot;?\ &quot;€&quot;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2"/>
      <name val="Arial"/>
      <family val="2"/>
    </font>
    <font>
      <sz val="10"/>
      <color indexed="8"/>
      <name val="Calibri"/>
      <family val="2"/>
    </font>
    <font>
      <b/>
      <sz val="10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EFDDA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tted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43" fontId="5" fillId="0" borderId="0" xfId="20" applyFont="1" applyBorder="1"/>
    <xf numFmtId="14" fontId="5" fillId="0" borderId="0" xfId="0" applyNumberFormat="1" applyFont="1" applyBorder="1"/>
    <xf numFmtId="0" fontId="5" fillId="0" borderId="0" xfId="0" applyFont="1" applyBorder="1"/>
    <xf numFmtId="0" fontId="5" fillId="2" borderId="0" xfId="0" applyFont="1" applyFill="1" applyBorder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14" fontId="5" fillId="0" borderId="0" xfId="20" applyNumberFormat="1" applyFont="1" applyBorder="1" applyAlignment="1">
      <alignment horizontal="right"/>
    </xf>
    <xf numFmtId="43" fontId="5" fillId="0" borderId="0" xfId="20" applyFont="1" applyBorder="1" applyAlignment="1">
      <alignment horizontal="right"/>
    </xf>
    <xf numFmtId="10" fontId="5" fillId="0" borderId="0" xfId="22" applyNumberFormat="1" applyFont="1" applyBorder="1"/>
    <xf numFmtId="0" fontId="5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166" fontId="5" fillId="0" borderId="0" xfId="20" applyNumberFormat="1" applyFont="1" applyBorder="1"/>
    <xf numFmtId="166" fontId="5" fillId="0" borderId="0" xfId="0" applyNumberFormat="1" applyFont="1" applyBorder="1"/>
    <xf numFmtId="0" fontId="5" fillId="2" borderId="0" xfId="0" applyFont="1" applyFill="1" applyBorder="1" applyAlignment="1">
      <alignment horizontal="right"/>
    </xf>
    <xf numFmtId="166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7" fontId="3" fillId="0" borderId="0" xfId="21" applyNumberFormat="1" applyFont="1" applyBorder="1" applyAlignment="1">
      <alignment horizontal="center"/>
    </xf>
    <xf numFmtId="0" fontId="5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7" fontId="5" fillId="0" borderId="0" xfId="21" applyNumberFormat="1" applyFont="1" applyBorder="1" applyAlignment="1">
      <alignment horizontal="right"/>
    </xf>
    <xf numFmtId="167" fontId="5" fillId="2" borderId="0" xfId="21" applyNumberFormat="1" applyFont="1" applyFill="1" applyBorder="1" applyAlignment="1">
      <alignment horizontal="right"/>
    </xf>
    <xf numFmtId="0" fontId="12" fillId="0" borderId="0" xfId="0" applyFont="1" applyBorder="1"/>
    <xf numFmtId="167" fontId="5" fillId="0" borderId="0" xfId="21" applyNumberFormat="1" applyFont="1" applyBorder="1" applyAlignment="1">
      <alignment horizontal="right"/>
    </xf>
    <xf numFmtId="43" fontId="5" fillId="0" borderId="0" xfId="2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0" fontId="5" fillId="0" borderId="0" xfId="22" applyNumberFormat="1" applyFont="1" applyBorder="1"/>
    <xf numFmtId="0" fontId="5" fillId="0" borderId="0" xfId="0" applyFont="1" applyBorder="1"/>
    <xf numFmtId="166" fontId="5" fillId="0" borderId="0" xfId="0" applyNumberFormat="1" applyFont="1" applyBorder="1"/>
    <xf numFmtId="0" fontId="5" fillId="2" borderId="0" xfId="0" applyFont="1" applyFill="1" applyBorder="1"/>
    <xf numFmtId="0" fontId="2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/>
    <xf numFmtId="164" fontId="9" fillId="3" borderId="1" xfId="0" applyNumberFormat="1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2" borderId="2" xfId="0" applyFont="1" applyFill="1" applyBorder="1"/>
    <xf numFmtId="167" fontId="5" fillId="2" borderId="2" xfId="21" applyNumberFormat="1" applyFont="1" applyFill="1" applyBorder="1"/>
    <xf numFmtId="164" fontId="9" fillId="2" borderId="3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5" fontId="5" fillId="0" borderId="1" xfId="20" applyNumberFormat="1" applyFont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/>
    <xf numFmtId="164" fontId="7" fillId="0" borderId="0" xfId="2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5" fillId="0" borderId="3" xfId="20" applyNumberFormat="1" applyFont="1" applyBorder="1" applyAlignment="1">
      <alignment horizontal="center"/>
    </xf>
    <xf numFmtId="165" fontId="5" fillId="0" borderId="1" xfId="2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165" fontId="7" fillId="4" borderId="1" xfId="2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164" fontId="5" fillId="0" borderId="0" xfId="0" applyNumberFormat="1" applyFont="1"/>
    <xf numFmtId="164" fontId="5" fillId="0" borderId="3" xfId="0" applyNumberFormat="1" applyFont="1" applyBorder="1" applyAlignment="1">
      <alignment horizontal="right"/>
    </xf>
    <xf numFmtId="164" fontId="5" fillId="0" borderId="1" xfId="0" applyNumberFormat="1" applyFont="1" applyBorder="1"/>
    <xf numFmtId="0" fontId="5" fillId="3" borderId="1" xfId="0" applyFont="1" applyFill="1" applyBorder="1"/>
    <xf numFmtId="167" fontId="5" fillId="5" borderId="2" xfId="21" applyNumberFormat="1" applyFont="1" applyFill="1" applyBorder="1"/>
    <xf numFmtId="44" fontId="7" fillId="4" borderId="4" xfId="21" applyFont="1" applyFill="1" applyBorder="1" applyAlignment="1">
      <alignment horizontal="left" vertical="center" wrapText="1"/>
    </xf>
    <xf numFmtId="9" fontId="13" fillId="6" borderId="5" xfId="22" applyFont="1" applyFill="1" applyBorder="1" applyAlignment="1">
      <alignment horizontal="center" vertical="center" wrapText="1"/>
    </xf>
    <xf numFmtId="9" fontId="13" fillId="6" borderId="6" xfId="22" applyFont="1" applyFill="1" applyBorder="1" applyAlignment="1">
      <alignment horizontal="center" vertical="center" wrapText="1"/>
    </xf>
    <xf numFmtId="0" fontId="7" fillId="5" borderId="2" xfId="0" applyFont="1" applyFill="1" applyBorder="1"/>
    <xf numFmtId="0" fontId="5" fillId="0" borderId="4" xfId="0" applyFont="1" applyBorder="1" applyAlignment="1">
      <alignment horizontal="left"/>
    </xf>
    <xf numFmtId="164" fontId="16" fillId="7" borderId="4" xfId="21" applyNumberFormat="1" applyFont="1" applyFill="1" applyBorder="1" applyAlignment="1">
      <alignment horizontal="left" vertical="center" wrapText="1"/>
    </xf>
    <xf numFmtId="0" fontId="7" fillId="0" borderId="0" xfId="0" applyFont="1"/>
    <xf numFmtId="3" fontId="5" fillId="0" borderId="0" xfId="0" applyNumberFormat="1" applyFont="1" applyBorder="1"/>
    <xf numFmtId="167" fontId="7" fillId="4" borderId="4" xfId="21" applyNumberFormat="1" applyFont="1" applyFill="1" applyBorder="1" applyAlignment="1">
      <alignment horizontal="center" vertical="center"/>
    </xf>
    <xf numFmtId="44" fontId="7" fillId="4" borderId="7" xfId="2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/>
    </xf>
    <xf numFmtId="10" fontId="16" fillId="7" borderId="4" xfId="22" applyNumberFormat="1" applyFont="1" applyFill="1" applyBorder="1" applyAlignment="1">
      <alignment vertical="center" wrapText="1"/>
    </xf>
    <xf numFmtId="169" fontId="16" fillId="7" borderId="4" xfId="20" applyNumberFormat="1" applyFont="1" applyFill="1" applyBorder="1" applyAlignment="1">
      <alignment vertical="center" wrapText="1"/>
    </xf>
    <xf numFmtId="10" fontId="18" fillId="8" borderId="2" xfId="22" applyNumberFormat="1" applyFont="1" applyFill="1" applyBorder="1" applyAlignment="1">
      <alignment horizontal="center"/>
    </xf>
    <xf numFmtId="164" fontId="5" fillId="4" borderId="4" xfId="21" applyNumberFormat="1" applyFont="1" applyFill="1" applyBorder="1" applyAlignment="1">
      <alignment horizontal="center" vertical="center" wrapText="1"/>
    </xf>
    <xf numFmtId="10" fontId="2" fillId="0" borderId="0" xfId="0" applyNumberFormat="1" applyFont="1"/>
    <xf numFmtId="170" fontId="14" fillId="7" borderId="7" xfId="20" applyNumberFormat="1" applyFont="1" applyFill="1" applyBorder="1" applyAlignment="1">
      <alignment horizontal="center" vertical="center" wrapText="1"/>
    </xf>
    <xf numFmtId="170" fontId="0" fillId="0" borderId="0" xfId="20" applyNumberFormat="1" applyFont="1"/>
    <xf numFmtId="0" fontId="7" fillId="8" borderId="2" xfId="0" applyFont="1" applyFill="1" applyBorder="1"/>
    <xf numFmtId="0" fontId="20" fillId="9" borderId="7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9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" fillId="0" borderId="2" xfId="0" applyFont="1" applyBorder="1"/>
    <xf numFmtId="44" fontId="7" fillId="4" borderId="7" xfId="23" applyFont="1" applyFill="1" applyBorder="1" applyAlignment="1">
      <alignment horizontal="center" vertical="center" wrapText="1"/>
    </xf>
    <xf numFmtId="170" fontId="14" fillId="7" borderId="7" xfId="24" applyNumberFormat="1" applyFont="1" applyFill="1" applyBorder="1" applyAlignment="1">
      <alignment horizontal="center" vertical="center" wrapText="1"/>
    </xf>
    <xf numFmtId="10" fontId="18" fillId="8" borderId="2" xfId="25" applyNumberFormat="1" applyFont="1" applyFill="1" applyBorder="1" applyAlignment="1">
      <alignment horizontal="center"/>
    </xf>
    <xf numFmtId="44" fontId="7" fillId="4" borderId="4" xfId="23" applyFont="1" applyFill="1" applyBorder="1" applyAlignment="1">
      <alignment horizontal="left" vertical="center" wrapText="1"/>
    </xf>
    <xf numFmtId="10" fontId="19" fillId="4" borderId="4" xfId="25" applyNumberFormat="1" applyFont="1" applyFill="1" applyBorder="1" applyAlignment="1">
      <alignment horizontal="center" vertical="center"/>
    </xf>
    <xf numFmtId="9" fontId="5" fillId="2" borderId="0" xfId="22" applyFont="1" applyFill="1" applyBorder="1"/>
    <xf numFmtId="171" fontId="2" fillId="0" borderId="0" xfId="0" applyNumberFormat="1" applyFont="1"/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44" fontId="7" fillId="4" borderId="4" xfId="21" applyFont="1" applyFill="1" applyBorder="1" applyAlignment="1">
      <alignment horizontal="center" vertical="center" wrapText="1"/>
    </xf>
    <xf numFmtId="164" fontId="17" fillId="6" borderId="7" xfId="21" applyNumberFormat="1" applyFont="1" applyFill="1" applyBorder="1" applyAlignment="1" quotePrefix="1">
      <alignment horizontal="left" vertical="center" wrapText="1"/>
    </xf>
    <xf numFmtId="0" fontId="20" fillId="9" borderId="2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5" fillId="8" borderId="0" xfId="0" applyFont="1" applyFill="1" applyBorder="1"/>
    <xf numFmtId="44" fontId="7" fillId="4" borderId="7" xfId="21" applyFont="1" applyFill="1" applyBorder="1" applyAlignment="1">
      <alignment horizontal="center" vertical="center" wrapText="1"/>
    </xf>
    <xf numFmtId="10" fontId="20" fillId="8" borderId="2" xfId="22" applyNumberFormat="1" applyFont="1" applyFill="1" applyBorder="1" applyAlignment="1">
      <alignment horizontal="center"/>
    </xf>
    <xf numFmtId="10" fontId="20" fillId="5" borderId="2" xfId="22" applyNumberFormat="1" applyFont="1" applyFill="1" applyBorder="1" applyAlignment="1">
      <alignment horizontal="center"/>
    </xf>
    <xf numFmtId="10" fontId="21" fillId="4" borderId="4" xfId="22" applyNumberFormat="1" applyFont="1" applyFill="1" applyBorder="1" applyAlignment="1">
      <alignment horizontal="center" vertical="center"/>
    </xf>
    <xf numFmtId="167" fontId="5" fillId="4" borderId="4" xfId="21" applyNumberFormat="1" applyFont="1" applyFill="1" applyBorder="1" applyAlignment="1">
      <alignment horizontal="center" vertical="center" wrapText="1"/>
    </xf>
    <xf numFmtId="167" fontId="5" fillId="2" borderId="2" xfId="21" applyNumberFormat="1" applyFont="1" applyFill="1" applyBorder="1" applyAlignment="1">
      <alignment horizontal="center"/>
    </xf>
    <xf numFmtId="16" fontId="24" fillId="2" borderId="9" xfId="0" applyNumberFormat="1" applyFont="1" applyFill="1" applyBorder="1" applyAlignment="1">
      <alignment horizontal="center"/>
    </xf>
    <xf numFmtId="164" fontId="20" fillId="8" borderId="2" xfId="21" applyNumberFormat="1" applyFont="1" applyFill="1" applyBorder="1" applyAlignment="1">
      <alignment horizontal="center"/>
    </xf>
    <xf numFmtId="167" fontId="5" fillId="5" borderId="2" xfId="21" applyNumberFormat="1" applyFont="1" applyFill="1" applyBorder="1" applyAlignment="1">
      <alignment horizontal="center"/>
    </xf>
    <xf numFmtId="16" fontId="24" fillId="5" borderId="9" xfId="0" applyNumberFormat="1" applyFont="1" applyFill="1" applyBorder="1" applyAlignment="1">
      <alignment horizontal="center"/>
    </xf>
    <xf numFmtId="164" fontId="20" fillId="5" borderId="2" xfId="21" applyNumberFormat="1" applyFont="1" applyFill="1" applyBorder="1" applyAlignment="1">
      <alignment horizontal="center"/>
    </xf>
    <xf numFmtId="164" fontId="20" fillId="8" borderId="2" xfId="21" applyNumberFormat="1" applyFont="1" applyFill="1" applyBorder="1" applyAlignment="1">
      <alignment horizontal="left" indent="2"/>
    </xf>
    <xf numFmtId="168" fontId="24" fillId="4" borderId="4" xfId="22" applyNumberFormat="1" applyFont="1" applyFill="1" applyBorder="1" applyAlignment="1">
      <alignment horizontal="center" vertical="center"/>
    </xf>
    <xf numFmtId="164" fontId="21" fillId="4" borderId="4" xfId="21" applyNumberFormat="1" applyFont="1" applyFill="1" applyBorder="1" applyAlignment="1">
      <alignment horizontal="center"/>
    </xf>
    <xf numFmtId="164" fontId="24" fillId="10" borderId="4" xfId="21" applyNumberFormat="1" applyFont="1" applyFill="1" applyBorder="1" applyAlignment="1">
      <alignment horizontal="center" vertical="center" wrapText="1"/>
    </xf>
    <xf numFmtId="164" fontId="22" fillId="7" borderId="4" xfId="21" applyNumberFormat="1" applyFont="1" applyFill="1" applyBorder="1" applyAlignment="1">
      <alignment horizontal="center" vertical="center" wrapText="1"/>
    </xf>
    <xf numFmtId="164" fontId="22" fillId="7" borderId="4" xfId="21" applyNumberFormat="1" applyFont="1" applyFill="1" applyBorder="1" applyAlignment="1">
      <alignment vertical="center" wrapText="1"/>
    </xf>
    <xf numFmtId="164" fontId="24" fillId="6" borderId="4" xfId="21" applyNumberFormat="1" applyFont="1" applyFill="1" applyBorder="1" applyAlignment="1" quotePrefix="1">
      <alignment horizontal="center" vertical="center" wrapText="1"/>
    </xf>
    <xf numFmtId="164" fontId="22" fillId="4" borderId="0" xfId="21" applyNumberFormat="1" applyFont="1" applyFill="1" applyBorder="1" applyAlignment="1">
      <alignment horizontal="center" vertical="center" wrapText="1"/>
    </xf>
    <xf numFmtId="164" fontId="24" fillId="10" borderId="0" xfId="21" applyNumberFormat="1" applyFont="1" applyFill="1" applyBorder="1" applyAlignment="1">
      <alignment horizontal="center" vertical="center" wrapText="1"/>
    </xf>
    <xf numFmtId="164" fontId="22" fillId="7" borderId="0" xfId="21" applyNumberFormat="1" applyFont="1" applyFill="1" applyBorder="1" applyAlignment="1">
      <alignment horizontal="center" vertical="center" wrapText="1"/>
    </xf>
    <xf numFmtId="164" fontId="24" fillId="6" borderId="0" xfId="21" applyNumberFormat="1" applyFont="1" applyFill="1" applyBorder="1" applyAlignment="1" quotePrefix="1">
      <alignment horizontal="center" vertical="center" wrapText="1"/>
    </xf>
    <xf numFmtId="164" fontId="22" fillId="7" borderId="7" xfId="21" applyNumberFormat="1" applyFont="1" applyFill="1" applyBorder="1" applyAlignment="1">
      <alignment horizontal="center" vertical="center" wrapText="1"/>
    </xf>
    <xf numFmtId="10" fontId="23" fillId="0" borderId="2" xfId="0" applyNumberFormat="1" applyFont="1" applyBorder="1" applyAlignment="1">
      <alignment horizontal="center"/>
    </xf>
    <xf numFmtId="10" fontId="23" fillId="0" borderId="8" xfId="0" applyNumberFormat="1" applyFont="1" applyBorder="1" applyAlignment="1">
      <alignment horizontal="center"/>
    </xf>
    <xf numFmtId="0" fontId="10" fillId="8" borderId="0" xfId="0" applyFont="1" applyFill="1" applyBorder="1"/>
    <xf numFmtId="0" fontId="7" fillId="8" borderId="7" xfId="0" applyFont="1" applyFill="1" applyBorder="1"/>
    <xf numFmtId="10" fontId="18" fillId="8" borderId="7" xfId="22" applyNumberFormat="1" applyFont="1" applyFill="1" applyBorder="1" applyAlignment="1">
      <alignment horizontal="center"/>
    </xf>
    <xf numFmtId="0" fontId="7" fillId="8" borderId="8" xfId="0" applyFont="1" applyFill="1" applyBorder="1"/>
    <xf numFmtId="10" fontId="18" fillId="8" borderId="8" xfId="22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22" applyNumberFormat="1" applyFont="1"/>
    <xf numFmtId="10" fontId="2" fillId="0" borderId="0" xfId="22" applyNumberFormat="1" applyFont="1"/>
    <xf numFmtId="44" fontId="7" fillId="4" borderId="7" xfId="21" applyFont="1" applyFill="1" applyBorder="1" applyAlignment="1">
      <alignment horizontal="center" vertical="center" wrapText="1"/>
    </xf>
    <xf numFmtId="164" fontId="14" fillId="7" borderId="7" xfId="21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22" fillId="7" borderId="7" xfId="23" applyNumberFormat="1" applyFont="1" applyFill="1" applyBorder="1" applyAlignment="1">
      <alignment horizontal="center" vertical="center" wrapText="1"/>
    </xf>
    <xf numFmtId="2" fontId="22" fillId="7" borderId="7" xfId="23" applyNumberFormat="1" applyFont="1" applyFill="1" applyBorder="1" applyAlignment="1">
      <alignment horizontal="center" vertical="center" wrapText="1"/>
    </xf>
    <xf numFmtId="2" fontId="20" fillId="8" borderId="2" xfId="25" applyNumberFormat="1" applyFont="1" applyFill="1" applyBorder="1" applyAlignment="1">
      <alignment horizontal="center"/>
    </xf>
    <xf numFmtId="10" fontId="21" fillId="4" borderId="4" xfId="25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8" xfId="0" applyFont="1" applyBorder="1"/>
    <xf numFmtId="172" fontId="5" fillId="0" borderId="0" xfId="21" applyNumberFormat="1" applyFont="1" applyBorder="1" applyAlignment="1">
      <alignment horizontal="right"/>
    </xf>
    <xf numFmtId="173" fontId="5" fillId="0" borderId="0" xfId="0" applyNumberFormat="1" applyFont="1" applyBorder="1"/>
    <xf numFmtId="167" fontId="5" fillId="0" borderId="0" xfId="23" applyNumberFormat="1" applyFont="1" applyBorder="1" applyAlignment="1">
      <alignment horizontal="right"/>
    </xf>
    <xf numFmtId="14" fontId="5" fillId="0" borderId="0" xfId="24" applyNumberFormat="1" applyFont="1" applyBorder="1" applyAlignment="1">
      <alignment horizontal="right"/>
    </xf>
    <xf numFmtId="43" fontId="5" fillId="0" borderId="0" xfId="24" applyFont="1" applyBorder="1"/>
    <xf numFmtId="166" fontId="5" fillId="0" borderId="0" xfId="24" applyNumberFormat="1" applyFont="1" applyBorder="1"/>
    <xf numFmtId="43" fontId="5" fillId="0" borderId="0" xfId="24" applyFont="1" applyBorder="1" applyAlignment="1">
      <alignment horizontal="right"/>
    </xf>
    <xf numFmtId="10" fontId="5" fillId="0" borderId="0" xfId="25" applyNumberFormat="1" applyFont="1" applyBorder="1"/>
    <xf numFmtId="164" fontId="5" fillId="4" borderId="4" xfId="23" applyNumberFormat="1" applyFont="1" applyFill="1" applyBorder="1" applyAlignment="1">
      <alignment horizontal="center" vertical="center" wrapText="1"/>
    </xf>
    <xf numFmtId="167" fontId="5" fillId="4" borderId="4" xfId="23" applyNumberFormat="1" applyFont="1" applyFill="1" applyBorder="1" applyAlignment="1">
      <alignment horizontal="center" vertical="center" wrapText="1"/>
    </xf>
    <xf numFmtId="0" fontId="7" fillId="2" borderId="4" xfId="0" applyFont="1" applyFill="1" applyBorder="1"/>
    <xf numFmtId="167" fontId="5" fillId="2" borderId="4" xfId="23" applyNumberFormat="1" applyFont="1" applyFill="1" applyBorder="1"/>
    <xf numFmtId="9" fontId="5" fillId="2" borderId="0" xfId="25" applyFont="1" applyFill="1" applyBorder="1"/>
    <xf numFmtId="9" fontId="9" fillId="2" borderId="3" xfId="22" applyNumberFormat="1" applyFont="1" applyFill="1" applyBorder="1"/>
    <xf numFmtId="9" fontId="5" fillId="0" borderId="3" xfId="22" applyNumberFormat="1" applyFont="1" applyBorder="1" applyAlignment="1">
      <alignment horizontal="center"/>
    </xf>
    <xf numFmtId="9" fontId="5" fillId="2" borderId="0" xfId="22" applyNumberFormat="1" applyFont="1" applyFill="1" applyBorder="1"/>
    <xf numFmtId="167" fontId="5" fillId="8" borderId="0" xfId="21" applyNumberFormat="1" applyFont="1" applyFill="1" applyBorder="1" applyAlignment="1">
      <alignment horizontal="right"/>
    </xf>
    <xf numFmtId="167" fontId="5" fillId="8" borderId="0" xfId="23" applyNumberFormat="1" applyFont="1" applyFill="1" applyBorder="1" applyAlignment="1">
      <alignment horizontal="right"/>
    </xf>
    <xf numFmtId="0" fontId="5" fillId="8" borderId="0" xfId="0" applyFont="1" applyFill="1" applyBorder="1" applyAlignment="1">
      <alignment horizontal="right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44" fontId="7" fillId="4" borderId="7" xfId="21" applyFont="1" applyFill="1" applyBorder="1" applyAlignment="1">
      <alignment horizontal="center" vertical="center" wrapText="1"/>
    </xf>
    <xf numFmtId="44" fontId="7" fillId="4" borderId="8" xfId="21" applyFont="1" applyFill="1" applyBorder="1" applyAlignment="1">
      <alignment horizontal="center" vertical="center" wrapText="1"/>
    </xf>
    <xf numFmtId="164" fontId="15" fillId="10" borderId="7" xfId="21" applyNumberFormat="1" applyFont="1" applyFill="1" applyBorder="1" applyAlignment="1">
      <alignment horizontal="center" vertical="center" wrapText="1"/>
    </xf>
    <xf numFmtId="164" fontId="15" fillId="10" borderId="8" xfId="21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64" fontId="14" fillId="7" borderId="7" xfId="21" applyNumberFormat="1" applyFont="1" applyFill="1" applyBorder="1" applyAlignment="1">
      <alignment horizontal="center" vertical="center" wrapText="1"/>
    </xf>
    <xf numFmtId="164" fontId="14" fillId="7" borderId="8" xfId="21" applyNumberFormat="1" applyFont="1" applyFill="1" applyBorder="1" applyAlignment="1">
      <alignment horizontal="center" vertical="center" wrapText="1"/>
    </xf>
    <xf numFmtId="164" fontId="15" fillId="6" borderId="7" xfId="21" applyNumberFormat="1" applyFont="1" applyFill="1" applyBorder="1" applyAlignment="1" quotePrefix="1">
      <alignment horizontal="center" vertical="center" wrapText="1"/>
    </xf>
    <xf numFmtId="164" fontId="15" fillId="6" borderId="8" xfId="21" applyNumberFormat="1" applyFont="1" applyFill="1" applyBorder="1" applyAlignment="1" quotePrefix="1">
      <alignment horizontal="center" vertical="center" wrapText="1"/>
    </xf>
    <xf numFmtId="164" fontId="22" fillId="7" borderId="0" xfId="21" applyNumberFormat="1" applyFont="1" applyFill="1" applyBorder="1" applyAlignment="1">
      <alignment horizontal="center" vertical="center" wrapText="1"/>
    </xf>
    <xf numFmtId="164" fontId="22" fillId="6" borderId="0" xfId="21" applyNumberFormat="1" applyFont="1" applyFill="1" applyBorder="1" applyAlignment="1">
      <alignment horizontal="center" vertical="center" wrapText="1"/>
    </xf>
    <xf numFmtId="164" fontId="24" fillId="10" borderId="0" xfId="21" applyNumberFormat="1" applyFont="1" applyFill="1" applyBorder="1" applyAlignment="1">
      <alignment horizontal="center" vertical="center" wrapText="1"/>
    </xf>
    <xf numFmtId="164" fontId="22" fillId="10" borderId="0" xfId="21" applyNumberFormat="1" applyFont="1" applyFill="1" applyBorder="1" applyAlignment="1">
      <alignment horizontal="center" vertical="center" wrapText="1"/>
    </xf>
    <xf numFmtId="164" fontId="22" fillId="6" borderId="0" xfId="21" applyNumberFormat="1" applyFont="1" applyFill="1" applyBorder="1" applyAlignment="1" quotePrefix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Monétaire" xfId="21"/>
    <cellStyle name="Pourcentage" xfId="22"/>
    <cellStyle name="Monétaire 2" xfId="23"/>
    <cellStyle name="Milliers 2" xfId="24"/>
    <cellStyle name="Pourcentage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Taux de pression fiscale et sociale sur le salarié moyen de l'UE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125"/>
          <c:y val="0.2055"/>
          <c:w val="0.82975"/>
          <c:h val="0.67675"/>
        </c:manualLayout>
      </c:layout>
      <c:lineChart>
        <c:grouping val="standard"/>
        <c:varyColors val="0"/>
        <c:ser>
          <c:idx val="0"/>
          <c:order val="0"/>
          <c:tx>
            <c:strRef>
              <c:f>'Taux pression moyen'!$B$14</c:f>
              <c:strCache>
                <c:ptCount val="1"/>
                <c:pt idx="0">
                  <c:v>Pays à flat tax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75"/>
                  <c:y val="-0.052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35"/>
                  <c:y val="-0.048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425"/>
                  <c:y val="-0.06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925"/>
                  <c:y val="-0.06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9"/>
                  <c:y val="-0.03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'Taux pression moyen'!$C$13:$H$13</c:f>
              <c:numCache/>
            </c:numRef>
          </c:cat>
          <c:val>
            <c:numRef>
              <c:f>'Taux pression moyen'!$C$14:$H$14</c:f>
              <c:numCache/>
            </c:numRef>
          </c:val>
          <c:smooth val="0"/>
        </c:ser>
        <c:ser>
          <c:idx val="1"/>
          <c:order val="1"/>
          <c:tx>
            <c:strRef>
              <c:f>'Taux pression moyen'!$B$15</c:f>
              <c:strCache>
                <c:ptCount val="1"/>
                <c:pt idx="0">
                  <c:v>Pays à impôt progressif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.03625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05"/>
                  <c:y val="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25"/>
                  <c:y val="0.03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825"/>
                  <c:y val="0.06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625"/>
                  <c:y val="0.06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'Taux pression moyen'!$C$13:$H$13</c:f>
              <c:numCache/>
            </c:numRef>
          </c:cat>
          <c:val>
            <c:numRef>
              <c:f>'Taux pression moyen'!$C$15:$H$15</c:f>
              <c:numCache/>
            </c:numRef>
          </c:val>
          <c:smooth val="0"/>
        </c:ser>
        <c:marker val="1"/>
        <c:axId val="28184298"/>
        <c:axId val="52332091"/>
      </c:lineChart>
      <c:catAx>
        <c:axId val="28184298"/>
        <c:scaling>
          <c:orientation val="minMax"/>
        </c:scaling>
        <c:axPos val="b"/>
        <c:delete val="0"/>
        <c:numFmt formatCode="0_ ;\-0\ " sourceLinked="1"/>
        <c:majorTickMark val="none"/>
        <c:minorTickMark val="none"/>
        <c:tickLblPos val="nextTo"/>
        <c:crossAx val="52332091"/>
        <c:crosses val="autoZero"/>
        <c:auto val="1"/>
        <c:lblOffset val="100"/>
        <c:noMultiLvlLbl val="0"/>
      </c:catAx>
      <c:valAx>
        <c:axId val="5233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Taux de pression fiscale er sociale 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</a:ln>
          </c:spPr>
        </c:majorGridlines>
        <c:delete val="0"/>
        <c:numFmt formatCode="0.00%" sourceLinked="1"/>
        <c:majorTickMark val="none"/>
        <c:minorTickMark val="none"/>
        <c:tickLblPos val="nextTo"/>
        <c:crossAx val="2818429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425"/>
          <c:y val="0.7055"/>
          <c:w val="0.3505"/>
          <c:h val="0.142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Taux de pression fiscale et sociale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sur le salarié moyen de l'UE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125"/>
          <c:y val="0.2055"/>
          <c:w val="0.82975"/>
          <c:h val="0.67675"/>
        </c:manualLayout>
      </c:layout>
      <c:lineChart>
        <c:grouping val="standard"/>
        <c:varyColors val="0"/>
        <c:ser>
          <c:idx val="2"/>
          <c:order val="0"/>
          <c:tx>
            <c:strRef>
              <c:f>'Taux pression moyen'!$B$16</c:f>
              <c:strCache>
                <c:ptCount val="1"/>
                <c:pt idx="0">
                  <c:v>Moyenne des pays de l'UE</c:v>
                </c:pt>
              </c:strCache>
            </c:strRef>
          </c:tx>
          <c:spPr>
            <a:ln>
              <a:solidFill>
                <a:schemeClr val="accent2">
                  <a:lumMod val="75000"/>
                  <a:alpha val="99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0625"/>
                  <c:y val="-0.06025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525"/>
                  <c:y val="-0.032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925"/>
                  <c:y val="0.06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985"/>
                  <c:y val="-0.03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025"/>
                  <c:y val="-0.0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125"/>
                  <c:y val="-0.05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'Taux pression moyen'!$C$13:$H$13</c:f>
              <c:numCache/>
            </c:numRef>
          </c:cat>
          <c:val>
            <c:numRef>
              <c:f>'Taux pression moyen'!$C$16:$H$16</c:f>
              <c:numCache/>
            </c:numRef>
          </c:val>
          <c:smooth val="0"/>
        </c:ser>
        <c:marker val="1"/>
        <c:axId val="1226772"/>
        <c:axId val="11040949"/>
      </c:lineChart>
      <c:catAx>
        <c:axId val="1226772"/>
        <c:scaling>
          <c:orientation val="minMax"/>
        </c:scaling>
        <c:axPos val="b"/>
        <c:delete val="0"/>
        <c:numFmt formatCode="0_ ;\-0\ " sourceLinked="1"/>
        <c:majorTickMark val="none"/>
        <c:minorTickMark val="none"/>
        <c:tickLblPos val="nextTo"/>
        <c:crossAx val="11040949"/>
        <c:crosses val="autoZero"/>
        <c:auto val="1"/>
        <c:lblOffset val="100"/>
        <c:noMultiLvlLbl val="0"/>
      </c:catAx>
      <c:valAx>
        <c:axId val="1104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Taux de pression fiscale er sociale 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</a:ln>
          </c:spPr>
        </c:majorGridlines>
        <c:delete val="0"/>
        <c:numFmt formatCode="0.00%" sourceLinked="1"/>
        <c:majorTickMark val="none"/>
        <c:minorTickMark val="none"/>
        <c:tickLblPos val="nextTo"/>
        <c:crossAx val="122677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5885"/>
          <c:y val="0.574"/>
          <c:w val="0.39"/>
          <c:h val="0.21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Taux de pression fiscale et sociale sur le salarié moyen de l'UE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125"/>
          <c:y val="0.2095"/>
          <c:w val="0.82975"/>
          <c:h val="0.67675"/>
        </c:manualLayout>
      </c:layout>
      <c:lineChart>
        <c:grouping val="standard"/>
        <c:varyColors val="0"/>
        <c:ser>
          <c:idx val="0"/>
          <c:order val="0"/>
          <c:tx>
            <c:strRef>
              <c:f>'Taux pression moyen'!$B$9</c:f>
              <c:strCache>
                <c:ptCount val="1"/>
                <c:pt idx="0">
                  <c:v>Pays de la zone euro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75"/>
                  <c:y val="0.0535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5"/>
                  <c:y val="0.0465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3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3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3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'Taux pression moyen'!$C$13:$H$13</c:f>
              <c:numCache/>
            </c:numRef>
          </c:cat>
          <c:val>
            <c:numRef>
              <c:f>'Taux pression moyen'!$C$9:$H$9</c:f>
              <c:numCache/>
            </c:numRef>
          </c:val>
          <c:smooth val="0"/>
        </c:ser>
        <c:ser>
          <c:idx val="1"/>
          <c:order val="1"/>
          <c:tx>
            <c:strRef>
              <c:f>'Taux pression moyen'!$B$10</c:f>
              <c:strCache>
                <c:ptCount val="1"/>
                <c:pt idx="0">
                  <c:v>Pays hors zone euro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0195"/>
                  <c:y val="0.06425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175"/>
                  <c:y val="-0.04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2"/>
                  <c:y val="0.05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4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'Taux pression moyen'!$C$13:$G$13</c:f>
              <c:numCache/>
            </c:numRef>
          </c:cat>
          <c:val>
            <c:numRef>
              <c:f>'Taux pression moyen'!$C$10:$H$10</c:f>
              <c:numCache/>
            </c:numRef>
          </c:val>
          <c:smooth val="0"/>
        </c:ser>
        <c:marker val="1"/>
        <c:axId val="32259678"/>
        <c:axId val="21901647"/>
      </c:lineChart>
      <c:catAx>
        <c:axId val="32259678"/>
        <c:scaling>
          <c:orientation val="minMax"/>
        </c:scaling>
        <c:axPos val="b"/>
        <c:delete val="0"/>
        <c:numFmt formatCode="0_ ;\-0\ " sourceLinked="1"/>
        <c:majorTickMark val="none"/>
        <c:minorTickMark val="none"/>
        <c:tickLblPos val="nextTo"/>
        <c:crossAx val="21901647"/>
        <c:crosses val="autoZero"/>
        <c:auto val="1"/>
        <c:lblOffset val="100"/>
        <c:noMultiLvlLbl val="0"/>
      </c:catAx>
      <c:valAx>
        <c:axId val="21901647"/>
        <c:scaling>
          <c:orientation val="minMax"/>
          <c:max val="0.4700000000000001"/>
          <c:min val="0.4200000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Taux de pression fiscale er sociale 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</a:ln>
          </c:spPr>
        </c:majorGridlines>
        <c:delete val="0"/>
        <c:numFmt formatCode="0.00%" sourceLinked="1"/>
        <c:majorTickMark val="none"/>
        <c:minorTickMark val="none"/>
        <c:tickLblPos val="nextTo"/>
        <c:crossAx val="32259678"/>
        <c:crosses val="autoZero"/>
        <c:crossBetween val="between"/>
        <c:dispUnits/>
        <c:majorUnit val="0.010000000000000005"/>
      </c:valAx>
    </c:plotArea>
    <c:legend>
      <c:legendPos val="r"/>
      <c:layout>
        <c:manualLayout>
          <c:xMode val="edge"/>
          <c:yMode val="edge"/>
          <c:x val="0.69"/>
          <c:y val="0.67075"/>
          <c:w val="0.29575"/>
          <c:h val="0.1772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Salaire complet permettant de disposer de 100 €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de pouvoir d'achat réel en 2015</a:t>
            </a:r>
          </a:p>
        </c:rich>
      </c:tx>
      <c:layout>
        <c:manualLayout>
          <c:xMode val="edge"/>
          <c:yMode val="edge"/>
          <c:x val="0.19125"/>
          <c:y val="0.008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22"/>
          <c:y val="0.085"/>
          <c:w val="0.69425"/>
          <c:h val="0.896"/>
        </c:manualLayout>
      </c:layout>
      <c:barChart>
        <c:barDir val="bar"/>
        <c:grouping val="stacked"/>
        <c:varyColors val="0"/>
        <c:ser>
          <c:idx val="4"/>
          <c:order val="0"/>
          <c:tx>
            <c:strRef>
              <c:f>'Coût pouvoir achat'!$K$3</c:f>
              <c:strCache>
                <c:ptCount val="1"/>
                <c:pt idx="0">
                  <c:v>100 € de pouvoir d'achat réel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'Coût pouvoir achat'!$D$4:$D$32</c:f>
              <c:strCache/>
            </c:strRef>
          </c:cat>
          <c:val>
            <c:numRef>
              <c:f>'Coût pouvoir achat'!$K$4:$K$32</c:f>
              <c:numCache/>
            </c:numRef>
          </c:val>
        </c:ser>
        <c:ser>
          <c:idx val="3"/>
          <c:order val="1"/>
          <c:tx>
            <c:strRef>
              <c:f>'Coût pouvoir achat'!$I$3</c:f>
              <c:strCache>
                <c:ptCount val="1"/>
                <c:pt idx="0">
                  <c:v>TVA estimée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'Coût pouvoir achat'!$D$4:$D$32</c:f>
              <c:strCache/>
            </c:strRef>
          </c:cat>
          <c:val>
            <c:numRef>
              <c:f>'Coût pouvoir achat'!$I$4:$I$32</c:f>
              <c:numCache/>
            </c:numRef>
          </c:val>
        </c:ser>
        <c:ser>
          <c:idx val="2"/>
          <c:order val="2"/>
          <c:tx>
            <c:strRef>
              <c:f>'Coût pouvoir achat'!$H$3</c:f>
              <c:strCache>
                <c:ptCount val="1"/>
                <c:pt idx="0">
                  <c:v>Impôt sur le revenu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'Coût pouvoir achat'!$D$4:$D$32</c:f>
              <c:strCache/>
            </c:strRef>
          </c:cat>
          <c:val>
            <c:numRef>
              <c:f>'Coût pouvoir achat'!$H$4:$H$32</c:f>
              <c:numCache/>
            </c:numRef>
          </c:val>
        </c:ser>
        <c:ser>
          <c:idx val="1"/>
          <c:order val="3"/>
          <c:tx>
            <c:strRef>
              <c:f>'Coût pouvoir achat'!$G$3</c:f>
              <c:strCache>
                <c:ptCount val="1"/>
                <c:pt idx="0">
                  <c:v>Charges "salariales"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delete val="1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'Coût pouvoir achat'!$D$4:$D$32</c:f>
              <c:strCache/>
            </c:strRef>
          </c:cat>
          <c:val>
            <c:numRef>
              <c:f>'Coût pouvoir achat'!$G$4:$G$32</c:f>
              <c:numCache/>
            </c:numRef>
          </c:val>
        </c:ser>
        <c:ser>
          <c:idx val="0"/>
          <c:order val="4"/>
          <c:tx>
            <c:strRef>
              <c:f>'Coût pouvoir achat'!$F$3</c:f>
              <c:strCache>
                <c:ptCount val="1"/>
                <c:pt idx="0">
                  <c:v>Charges "patronales"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delete val="1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'Coût pouvoir achat'!$D$4:$D$32</c:f>
              <c:strCache/>
            </c:strRef>
          </c:cat>
          <c:val>
            <c:numRef>
              <c:f>'Coût pouvoir achat'!$F$4:$F$32</c:f>
              <c:numCache/>
            </c:numRef>
          </c:val>
        </c:ser>
        <c:overlap val="100"/>
        <c:gapWidth val="55"/>
        <c:axId val="62897096"/>
        <c:axId val="29202953"/>
      </c:barChart>
      <c:catAx>
        <c:axId val="62897096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29202953"/>
        <c:crossesAt val="-100"/>
        <c:auto val="1"/>
        <c:lblOffset val="30"/>
        <c:noMultiLvlLbl val="0"/>
      </c:catAx>
      <c:valAx>
        <c:axId val="29202953"/>
        <c:scaling>
          <c:orientation val="maxMin"/>
          <c:max val="250"/>
          <c:min val="0"/>
        </c:scaling>
        <c:axPos val="t"/>
        <c:majorGridlines>
          <c:spPr>
            <a:ln>
              <a:solidFill/>
              <a:prstDash val="sysDash"/>
            </a:ln>
          </c:spPr>
        </c:majorGridlines>
        <c:delete val="1"/>
        <c:majorTickMark val="out"/>
        <c:minorTickMark val="none"/>
        <c:tickLblPos val="none"/>
        <c:crossAx val="62897096"/>
        <c:crosses val="autoZero"/>
        <c:crossBetween val="between"/>
        <c:dispUnits/>
        <c:majorUnit val="100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0195"/>
          <c:y val="0.71525"/>
          <c:w val="0.18575"/>
          <c:h val="0.2612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Positionnement taux de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socialisation et ratio dépenses/recettes des administration publiques des pays de l'UE comparés à la France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263"/>
          <c:w val="0.851"/>
          <c:h val="0.71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'Dépenses vs recettes'!$B$9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9875"/>
                  <c:y val="0"/>
                </c:manualLayout>
              </c:layout>
              <c:tx>
                <c:strRef>
                  <c:f>'Dépenses vs recettes'!$B$3</c:f>
                  <c:strCache>
                    <c:ptCount val="1"/>
                    <c:pt idx="0">
                      <c:v>Allemagne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82"/>
                  <c:y val="0"/>
                </c:manualLayout>
              </c:layout>
              <c:tx>
                <c:strRef>
                  <c:f>'Dépenses vs recettes'!$B$4</c:f>
                  <c:strCache>
                    <c:ptCount val="1"/>
                    <c:pt idx="0">
                      <c:v>Autriche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8525"/>
                  <c:y val="-0.006"/>
                </c:manualLayout>
              </c:layout>
              <c:tx>
                <c:strRef>
                  <c:f>'Dépenses vs recettes'!$B$5</c:f>
                  <c:strCache>
                    <c:ptCount val="1"/>
                    <c:pt idx="0">
                      <c:v>Belgique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'Dépenses vs recettes'!$B$6</c:f>
                  <c:strCache>
                    <c:ptCount val="1"/>
                    <c:pt idx="0">
                      <c:v>Bulgarie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035"/>
                </c:manualLayout>
              </c:layout>
              <c:tx>
                <c:strRef>
                  <c:f>'Dépenses vs recettes'!$B$7</c:f>
                  <c:strCache>
                    <c:ptCount val="1"/>
                    <c:pt idx="0">
                      <c:v>Chypre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46275"/>
                  <c:y val="0.02525"/>
                </c:manualLayout>
              </c:layout>
              <c:tx>
                <c:strRef>
                  <c:f>'Dépenses vs recettes'!$B$9</c:f>
                  <c:strCache>
                    <c:ptCount val="1"/>
                    <c:pt idx="0">
                      <c:v>Danemark</c:v>
                    </c:pt>
                  </c:strCache>
                </c:strRef>
              </c:tx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6"/>
              <c:layout>
                <c:manualLayout>
                  <c:x val="0.446"/>
                  <c:y val="-0.006"/>
                </c:manualLayout>
              </c:layout>
              <c:tx>
                <c:strRef>
                  <c:f>'Dépenses vs recettes'!$B$10</c:f>
                  <c:strCache>
                    <c:ptCount val="1"/>
                    <c:pt idx="0">
                      <c:v>Espagne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4425"/>
                  <c:y val="-0.0435"/>
                </c:manualLayout>
              </c:layout>
              <c:tx>
                <c:strRef>
                  <c:f>'Dépenses vs recettes'!$B$11</c:f>
                  <c:strCache>
                    <c:ptCount val="1"/>
                    <c:pt idx="0">
                      <c:v>Estonie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56"/>
                  <c:y val="-0.05475"/>
                </c:manualLayout>
              </c:layout>
              <c:tx>
                <c:strRef>
                  <c:f>'Dépenses vs recettes'!$B$12</c:f>
                  <c:strCache>
                    <c:ptCount val="1"/>
                    <c:pt idx="0">
                      <c:v>Finlande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3175"/>
                  <c:y val="-0.17825"/>
                </c:manualLayout>
              </c:layout>
              <c:tx>
                <c:strRef>
                  <c:f>'Dépenses vs recettes'!$B$13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0675"/>
                  <c:y val="0.066"/>
                </c:manualLayout>
              </c:layout>
              <c:tx>
                <c:strRef>
                  <c:f>'Dépenses vs recettes'!$B$14</c:f>
                  <c:strCache>
                    <c:ptCount val="1"/>
                    <c:pt idx="0">
                      <c:v>Grèce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14175"/>
                  <c:y val="-0.008"/>
                </c:manualLayout>
              </c:layout>
              <c:tx>
                <c:strRef>
                  <c:f>'Dépenses vs recettes'!$B$15</c:f>
                  <c:strCache>
                    <c:ptCount val="1"/>
                    <c:pt idx="0">
                      <c:v>Hongrie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15775"/>
                  <c:y val="0.34425"/>
                </c:manualLayout>
              </c:layout>
              <c:tx>
                <c:strRef>
                  <c:f>'Dépenses vs recettes'!$B$16</c:f>
                  <c:strCache>
                    <c:ptCount val="1"/>
                    <c:pt idx="0">
                      <c:v>Irlande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16725"/>
                  <c:y val="-0.296"/>
                </c:manualLayout>
              </c:layout>
              <c:tx>
                <c:strRef>
                  <c:f>'Dépenses vs recettes'!$B$17</c:f>
                  <c:strCache>
                    <c:ptCount val="1"/>
                    <c:pt idx="0">
                      <c:v>Italie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12225"/>
                  <c:y val="0.0705"/>
                </c:manualLayout>
              </c:layout>
              <c:tx>
                <c:strRef>
                  <c:f>'Dépenses vs recettes'!$B$18</c:f>
                  <c:strCache>
                    <c:ptCount val="1"/>
                    <c:pt idx="0">
                      <c:v>Lettonie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1005"/>
                  <c:y val="0.0505"/>
                </c:manualLayout>
              </c:layout>
              <c:tx>
                <c:strRef>
                  <c:f>'Dépenses vs recettes'!$B$19</c:f>
                  <c:strCache>
                    <c:ptCount val="1"/>
                    <c:pt idx="0">
                      <c:v>Lituanie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1595"/>
                  <c:y val="0.05175"/>
                </c:manualLayout>
              </c:layout>
              <c:tx>
                <c:strRef>
                  <c:f>'Dépenses vs recettes'!$B$20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94"/>
                  <c:y val="0.17225"/>
                </c:manualLayout>
              </c:layout>
              <c:tx>
                <c:strRef>
                  <c:f>'Dépenses vs recettes'!$B$21</c:f>
                  <c:strCache>
                    <c:ptCount val="1"/>
                    <c:pt idx="0">
                      <c:v>Malte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15"/>
                  <c:y val="-0.2375"/>
                </c:manualLayout>
              </c:layout>
              <c:tx>
                <c:strRef>
                  <c:f>'Dépenses vs recettes'!$B$22</c:f>
                  <c:strCache>
                    <c:ptCount val="1"/>
                    <c:pt idx="0">
                      <c:v>Pays-Bas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3175"/>
                  <c:y val="0.04125"/>
                </c:manualLayout>
              </c:layout>
              <c:tx>
                <c:strRef>
                  <c:f>'Dépenses vs recettes'!$B$23</c:f>
                  <c:strCache>
                    <c:ptCount val="1"/>
                    <c:pt idx="0">
                      <c:v>Pologne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2675"/>
                  <c:y val="-0.01"/>
                </c:manualLayout>
              </c:layout>
              <c:tx>
                <c:strRef>
                  <c:f>'Dépenses vs recettes'!$B$24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18075"/>
                  <c:y val="0.039"/>
                </c:manualLayout>
              </c:layout>
              <c:tx>
                <c:strRef>
                  <c:f>'Dépenses vs recettes'!$B$25</c:f>
                  <c:strCache>
                    <c:ptCount val="1"/>
                    <c:pt idx="0">
                      <c:v>Rép. Tchèque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6675"/>
                  <c:y val="-0.0405"/>
                </c:manualLayout>
              </c:layout>
              <c:tx>
                <c:strRef>
                  <c:f>'Dépenses vs recettes'!$B$26</c:f>
                  <c:strCache>
                    <c:ptCount val="1"/>
                    <c:pt idx="0">
                      <c:v>Roumanie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24475"/>
                  <c:y val="0.1785"/>
                </c:manualLayout>
              </c:layout>
              <c:tx>
                <c:strRef>
                  <c:f>'Dépenses vs recettes'!$B$27</c:f>
                  <c:strCache>
                    <c:ptCount val="1"/>
                    <c:pt idx="0">
                      <c:v>Royaume-Uni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18425"/>
                  <c:y val="-0.18375"/>
                </c:manualLayout>
              </c:layout>
              <c:tx>
                <c:strRef>
                  <c:f>'Dépenses vs recettes'!$B$28</c:f>
                  <c:strCache>
                    <c:ptCount val="1"/>
                    <c:pt idx="0">
                      <c:v>Slovaquie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07725"/>
                  <c:y val="0.05225"/>
                </c:manualLayout>
              </c:layout>
              <c:tx>
                <c:strRef>
                  <c:f>'Dépenses vs recettes'!$B$29</c:f>
                  <c:strCache>
                    <c:ptCount val="1"/>
                    <c:pt idx="0">
                      <c:v>Slovénie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23275"/>
                  <c:y val="-0.06325"/>
                </c:manualLayout>
              </c:layout>
              <c:tx>
                <c:strRef>
                  <c:f>'Dépenses vs recettes'!$B$30</c:f>
                  <c:strCache>
                    <c:ptCount val="1"/>
                    <c:pt idx="0">
                      <c:v>Suède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'Dépenses vs recettes'!$D$3:$D$30</c:f>
              <c:numCache/>
            </c:numRef>
          </c:xVal>
          <c:yVal>
            <c:numRef>
              <c:f>'Dépenses vs recettes'!$C$3:$C$30</c:f>
              <c:numCache/>
            </c:numRef>
          </c:yVal>
          <c:smooth val="0"/>
        </c:ser>
        <c:axId val="61499986"/>
        <c:axId val="16628963"/>
      </c:scatterChart>
      <c:valAx>
        <c:axId val="61499986"/>
        <c:scaling>
          <c:orientation val="minMax"/>
          <c:max val="1.3"/>
          <c:min val="0.95000000000000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Dépenses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publiques / recettes publiques 2014 (Source Eurostat 2015) </a:t>
                </a:r>
              </a:p>
            </c:rich>
          </c:tx>
          <c:layout>
            <c:manualLayout>
              <c:xMode val="edge"/>
              <c:yMode val="edge"/>
              <c:x val="0.03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/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high"/>
        <c:spPr>
          <a:ln w="25400">
            <a:solidFill>
              <a:srgbClr val="FF0000"/>
            </a:solidFill>
          </a:ln>
        </c:spPr>
        <c:crossAx val="16628963"/>
        <c:crossesAt val="0.5753"/>
        <c:crossBetween val="midCat"/>
        <c:dispUnits/>
      </c:valAx>
      <c:valAx>
        <c:axId val="16628963"/>
        <c:scaling>
          <c:orientation val="minMax"/>
          <c:max val="0.6100000000000007"/>
          <c:min val="0.15000000000000024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Taux de socialisation et d’imposition réel </a:t>
                </a:r>
              </a:p>
            </c:rich>
          </c:tx>
          <c:layout>
            <c:manualLayout>
              <c:xMode val="edge"/>
              <c:yMode val="edge"/>
              <c:x val="0.94925"/>
              <c:y val="0.6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/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25400">
            <a:solidFill>
              <a:srgbClr val="FF0000"/>
            </a:solidFill>
          </a:ln>
        </c:spPr>
        <c:crossAx val="61499986"/>
        <c:crossesAt val="1.0751999999999975"/>
        <c:crossBetween val="midCat"/>
        <c:dispUnits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  <c:lang xmlns:c="http://schemas.openxmlformats.org/drawingml/2006/chart" val="fr-FR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 paperSize="9" orientation="landscape" horizontalDpi="0" verticalDpi="0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Positionnement taux de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socialisation et dette publique brute des pays de l'UE comparés à la France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1845"/>
          <c:w val="0.851"/>
          <c:h val="0.7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'Dette brute'!$B$9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02"/>
                  <c:y val="0.00325"/>
                </c:manualLayout>
              </c:layout>
              <c:tx>
                <c:strRef>
                  <c:f>'Dette brute'!$B$3</c:f>
                  <c:strCache>
                    <c:ptCount val="1"/>
                    <c:pt idx="0">
                      <c:v>Allemagne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835"/>
                  <c:y val="-0.004"/>
                </c:manualLayout>
              </c:layout>
              <c:tx>
                <c:strRef>
                  <c:f>'Dette brute'!$B$4</c:f>
                  <c:strCache>
                    <c:ptCount val="1"/>
                    <c:pt idx="0">
                      <c:v>Autriche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'Dette brute'!$B$5</c:f>
                  <c:strCache>
                    <c:ptCount val="1"/>
                    <c:pt idx="0">
                      <c:v>Belgique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85"/>
                  <c:y val="0.01925"/>
                </c:manualLayout>
              </c:layout>
              <c:tx>
                <c:strRef>
                  <c:f>'Dette brute'!$B$6</c:f>
                  <c:strCache>
                    <c:ptCount val="1"/>
                    <c:pt idx="0">
                      <c:v>Bulgarie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75"/>
                  <c:y val="0.00325"/>
                </c:manualLayout>
              </c:layout>
              <c:tx>
                <c:strRef>
                  <c:f>'Dette brute'!$B$7</c:f>
                  <c:strCache>
                    <c:ptCount val="1"/>
                    <c:pt idx="0">
                      <c:v>Chypre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20425"/>
                  <c:y val="0.06275"/>
                </c:manualLayout>
              </c:layout>
              <c:tx>
                <c:strRef>
                  <c:f>'Dette brute'!$B$9</c:f>
                  <c:strCache>
                    <c:ptCount val="1"/>
                    <c:pt idx="0">
                      <c:v>Danemark</c:v>
                    </c:pt>
                  </c:strCache>
                </c:strRef>
              </c:tx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6"/>
              <c:layout>
                <c:manualLayout>
                  <c:x val="0.25"/>
                  <c:y val="-0.019"/>
                </c:manualLayout>
              </c:layout>
              <c:tx>
                <c:strRef>
                  <c:f>'Dette brute'!$B$10</c:f>
                  <c:strCache>
                    <c:ptCount val="1"/>
                    <c:pt idx="0">
                      <c:v>Espagne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43575"/>
                  <c:y val="-0.0165"/>
                </c:manualLayout>
              </c:layout>
              <c:tx>
                <c:strRef>
                  <c:f>'Dette brute'!$B$11</c:f>
                  <c:strCache>
                    <c:ptCount val="1"/>
                    <c:pt idx="0">
                      <c:v>Estonie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228"/>
                  <c:y val="-0.05975"/>
                </c:manualLayout>
              </c:layout>
              <c:tx>
                <c:strRef>
                  <c:f>'Dette brute'!$B$12</c:f>
                  <c:strCache>
                    <c:ptCount val="1"/>
                    <c:pt idx="0">
                      <c:v>Finlande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1845"/>
                  <c:y val="-0.18975"/>
                </c:manualLayout>
              </c:layout>
              <c:tx>
                <c:strRef>
                  <c:f>'Dette brute'!$B$13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34375"/>
                  <c:y val="0.068"/>
                </c:manualLayout>
              </c:layout>
              <c:tx>
                <c:strRef>
                  <c:f>'Dette brute'!$B$14</c:f>
                  <c:strCache>
                    <c:ptCount val="1"/>
                    <c:pt idx="0">
                      <c:v>Grèce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5835"/>
                  <c:y val="-0.01275"/>
                </c:manualLayout>
              </c:layout>
              <c:tx>
                <c:strRef>
                  <c:f>'Dette brute'!$B$15</c:f>
                  <c:strCache>
                    <c:ptCount val="1"/>
                    <c:pt idx="0">
                      <c:v>Hongrie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17275"/>
                  <c:y val="0.37525"/>
                </c:manualLayout>
              </c:layout>
              <c:tx>
                <c:strRef>
                  <c:f>'Dette brute'!$B$16</c:f>
                  <c:strCache>
                    <c:ptCount val="1"/>
                    <c:pt idx="0">
                      <c:v>Irlande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47"/>
                  <c:y val="-0.3045"/>
                </c:manualLayout>
              </c:layout>
              <c:tx>
                <c:strRef>
                  <c:f>'Dette brute'!$B$17</c:f>
                  <c:strCache>
                    <c:ptCount val="1"/>
                    <c:pt idx="0">
                      <c:v>Italie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5415"/>
                  <c:y val="0.0645"/>
                </c:manualLayout>
              </c:layout>
              <c:tx>
                <c:strRef>
                  <c:f>'Dette brute'!$B$18</c:f>
                  <c:strCache>
                    <c:ptCount val="1"/>
                    <c:pt idx="0">
                      <c:v>Lettonie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7175"/>
                  <c:y val="0.0305"/>
                </c:manualLayout>
              </c:layout>
              <c:tx>
                <c:strRef>
                  <c:f>'Dette brute'!$B$19</c:f>
                  <c:strCache>
                    <c:ptCount val="1"/>
                    <c:pt idx="0">
                      <c:v>Lituanie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164"/>
                  <c:y val="0.06"/>
                </c:manualLayout>
              </c:layout>
              <c:tx>
                <c:strRef>
                  <c:f>'Dette brute'!$B$20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16275"/>
                  <c:y val="0.19325"/>
                </c:manualLayout>
              </c:layout>
              <c:tx>
                <c:strRef>
                  <c:f>'Dette brute'!$B$21</c:f>
                  <c:strCache>
                    <c:ptCount val="1"/>
                    <c:pt idx="0">
                      <c:v>Malte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2325"/>
                  <c:y val="-0.268"/>
                </c:manualLayout>
              </c:layout>
              <c:tx>
                <c:strRef>
                  <c:f>'Dette brute'!$B$22</c:f>
                  <c:strCache>
                    <c:ptCount val="1"/>
                    <c:pt idx="0">
                      <c:v>Pays-Bas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97"/>
                  <c:y val="0.03425"/>
                </c:manualLayout>
              </c:layout>
              <c:tx>
                <c:strRef>
                  <c:f>'Dette brute'!$B$23</c:f>
                  <c:strCache>
                    <c:ptCount val="1"/>
                    <c:pt idx="0">
                      <c:v>Pologne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39925"/>
                  <c:y val="0.0215"/>
                </c:manualLayout>
              </c:layout>
              <c:tx>
                <c:strRef>
                  <c:f>'Dette brute'!$B$24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451"/>
                  <c:y val="-0.024"/>
                </c:manualLayout>
              </c:layout>
              <c:tx>
                <c:strRef>
                  <c:f>'Dette brute'!$B$25</c:f>
                  <c:strCache>
                    <c:ptCount val="1"/>
                    <c:pt idx="0">
                      <c:v>Rép. Tchèque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112"/>
                  <c:y val="-0.02775"/>
                </c:manualLayout>
              </c:layout>
              <c:tx>
                <c:strRef>
                  <c:f>'Dette brute'!$B$26</c:f>
                  <c:strCache>
                    <c:ptCount val="1"/>
                    <c:pt idx="0">
                      <c:v>Roumanie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13575"/>
                  <c:y val="0.23375"/>
                </c:manualLayout>
              </c:layout>
              <c:tx>
                <c:strRef>
                  <c:f>'Dette brute'!$B$27</c:f>
                  <c:strCache>
                    <c:ptCount val="1"/>
                    <c:pt idx="0">
                      <c:v>Royaume-Uni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23275"/>
                  <c:y val="-0.20875"/>
                </c:manualLayout>
              </c:layout>
              <c:tx>
                <c:strRef>
                  <c:f>'Dette brute'!$B$28</c:f>
                  <c:strCache>
                    <c:ptCount val="1"/>
                    <c:pt idx="0">
                      <c:v>Slovaquie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08225"/>
                  <c:y val="0.082"/>
                </c:manualLayout>
              </c:layout>
              <c:tx>
                <c:strRef>
                  <c:f>'Dette brute'!$B$29</c:f>
                  <c:strCache>
                    <c:ptCount val="1"/>
                    <c:pt idx="0">
                      <c:v>Slovénie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20275"/>
                  <c:y val="-0.08775"/>
                </c:manualLayout>
              </c:layout>
              <c:tx>
                <c:strRef>
                  <c:f>'Dette brute'!$B$30</c:f>
                  <c:strCache>
                    <c:ptCount val="1"/>
                    <c:pt idx="0">
                      <c:v>Suède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171"/>
                  <c:y val="-0.0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Croatie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'Dette brute'!$D$3:$D$30</c:f>
              <c:numCache/>
            </c:numRef>
          </c:xVal>
          <c:yVal>
            <c:numRef>
              <c:f>'Dette brute'!$C$3:$C$30</c:f>
              <c:numCache/>
            </c:numRef>
          </c:yVal>
          <c:smooth val="0"/>
        </c:ser>
        <c:axId val="15442940"/>
        <c:axId val="4768733"/>
      </c:scatterChart>
      <c:valAx>
        <c:axId val="15442940"/>
        <c:scaling>
          <c:orientation val="minMax"/>
          <c:max val="1.8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Dette publique brute 2014 en %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+mn-lt"/>
                    <a:ea typeface="+mn-cs"/>
                    <a:cs typeface="+mn-cs"/>
                  </a:rPr>
                  <a:t>du PIB  (définition Traité de Maastricht, source Eurostat 2015</a:t>
                </a: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6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/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high"/>
        <c:spPr>
          <a:ln w="25400">
            <a:solidFill>
              <a:srgbClr val="FF0000"/>
            </a:solidFill>
          </a:ln>
        </c:spPr>
        <c:crossAx val="4768733"/>
        <c:crossesAt val="0.5753"/>
        <c:crossBetween val="midCat"/>
        <c:dispUnits/>
        <c:majorUnit val="0.2"/>
      </c:valAx>
      <c:valAx>
        <c:axId val="4768733"/>
        <c:scaling>
          <c:orientation val="minMax"/>
          <c:max val="0.6100000000000007"/>
          <c:min val="0.15000000000000024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Taux de socialisation et d’imposition réel </a:t>
                </a:r>
              </a:p>
            </c:rich>
          </c:tx>
          <c:layout>
            <c:manualLayout>
              <c:xMode val="edge"/>
              <c:yMode val="edge"/>
              <c:x val="0.94925"/>
              <c:y val="0.6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/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25400">
            <a:solidFill>
              <a:srgbClr val="FF0000"/>
            </a:solidFill>
          </a:ln>
        </c:spPr>
        <c:crossAx val="15442940"/>
        <c:crossesAt val="0.9500000000000006"/>
        <c:crossBetween val="midCat"/>
        <c:dispUnits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 paperSize="9" orientation="landscape" horizontalDpi="0" verticalDpi="0"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Positionnement taux de socialisation et IDH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des pays de l'UE comparés à la France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1845"/>
          <c:w val="0.851"/>
          <c:h val="0.7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IDH!$B$9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5"/>
                  <c:y val="0.001"/>
                </c:manualLayout>
              </c:layout>
              <c:tx>
                <c:strRef>
                  <c:f>'Dette brute'!$B$3</c:f>
                  <c:strCache>
                    <c:ptCount val="1"/>
                    <c:pt idx="0">
                      <c:v>Allemagne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835"/>
                  <c:y val="0.00425"/>
                </c:manualLayout>
              </c:layout>
              <c:tx>
                <c:strRef>
                  <c:f>'Dette brute'!$B$4</c:f>
                  <c:strCache>
                    <c:ptCount val="1"/>
                    <c:pt idx="0">
                      <c:v>Autriche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04"/>
                </c:manualLayout>
              </c:layout>
              <c:tx>
                <c:strRef>
                  <c:f>'Dette brute'!$B$5</c:f>
                  <c:strCache>
                    <c:ptCount val="1"/>
                    <c:pt idx="0">
                      <c:v>Belgique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"/>
                  <c:y val="0.03025"/>
                </c:manualLayout>
              </c:layout>
              <c:tx>
                <c:strRef>
                  <c:f>'Dette brute'!$B$6</c:f>
                  <c:strCache>
                    <c:ptCount val="1"/>
                    <c:pt idx="0">
                      <c:v>Bulgarie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7325"/>
                  <c:y val="0.0075"/>
                </c:manualLayout>
              </c:layout>
              <c:tx>
                <c:strRef>
                  <c:f>'Dette brute'!$B$7</c:f>
                  <c:strCache>
                    <c:ptCount val="1"/>
                    <c:pt idx="0">
                      <c:v>Chypre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3625"/>
                  <c:y val="0.06475"/>
                </c:manualLayout>
              </c:layout>
              <c:tx>
                <c:strRef>
                  <c:f>'Dette brute'!$B$9</c:f>
                  <c:strCache>
                    <c:ptCount val="1"/>
                    <c:pt idx="0">
                      <c:v>Danemark</c:v>
                    </c:pt>
                  </c:strCache>
                </c:strRef>
              </c:tx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6"/>
              <c:layout>
                <c:manualLayout>
                  <c:x val="-0.2075"/>
                  <c:y val="0.01775"/>
                </c:manualLayout>
              </c:layout>
              <c:tx>
                <c:strRef>
                  <c:f>'Dette brute'!$B$10</c:f>
                  <c:strCache>
                    <c:ptCount val="1"/>
                    <c:pt idx="0">
                      <c:v>Espagne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138"/>
                  <c:y val="-0.0145"/>
                </c:manualLayout>
              </c:layout>
              <c:tx>
                <c:strRef>
                  <c:f>'Dette brute'!$B$11</c:f>
                  <c:strCache>
                    <c:ptCount val="1"/>
                    <c:pt idx="0">
                      <c:v>Estonie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5625"/>
                  <c:y val="-0.05975"/>
                </c:manualLayout>
              </c:layout>
              <c:tx>
                <c:strRef>
                  <c:f>'Dette brute'!$B$12</c:f>
                  <c:strCache>
                    <c:ptCount val="1"/>
                    <c:pt idx="0">
                      <c:v>Finlande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1725"/>
                  <c:y val="-0.16375"/>
                </c:manualLayout>
              </c:layout>
              <c:tx>
                <c:strRef>
                  <c:f>'Dette brute'!$B$13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13125"/>
                  <c:y val="0.07425"/>
                </c:manualLayout>
              </c:layout>
              <c:tx>
                <c:strRef>
                  <c:f>'Dette brute'!$B$14</c:f>
                  <c:strCache>
                    <c:ptCount val="1"/>
                    <c:pt idx="0">
                      <c:v>Grèce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225"/>
                  <c:y val="-0.01275"/>
                </c:manualLayout>
              </c:layout>
              <c:tx>
                <c:strRef>
                  <c:f>'Dette brute'!$B$15</c:f>
                  <c:strCache>
                    <c:ptCount val="1"/>
                    <c:pt idx="0">
                      <c:v>Hongrie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34175"/>
                  <c:y val="0.38175"/>
                </c:manualLayout>
              </c:layout>
              <c:tx>
                <c:strRef>
                  <c:f>'Dette brute'!$B$16</c:f>
                  <c:strCache>
                    <c:ptCount val="1"/>
                    <c:pt idx="0">
                      <c:v>Irlande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13175"/>
                  <c:y val="-0.326"/>
                </c:manualLayout>
              </c:layout>
              <c:tx>
                <c:strRef>
                  <c:f>'Dette brute'!$B$17</c:f>
                  <c:strCache>
                    <c:ptCount val="1"/>
                    <c:pt idx="0">
                      <c:v>Italie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329"/>
                  <c:y val="0.04275"/>
                </c:manualLayout>
              </c:layout>
              <c:tx>
                <c:strRef>
                  <c:f>'Dette brute'!$B$18</c:f>
                  <c:strCache>
                    <c:ptCount val="1"/>
                    <c:pt idx="0">
                      <c:v>Lettonie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635"/>
                  <c:y val="0.065"/>
                </c:manualLayout>
              </c:layout>
              <c:tx>
                <c:strRef>
                  <c:f>'Dette brute'!$B$19</c:f>
                  <c:strCache>
                    <c:ptCount val="1"/>
                    <c:pt idx="0">
                      <c:v>Lituanie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18025"/>
                  <c:y val="0.06"/>
                </c:manualLayout>
              </c:layout>
              <c:tx>
                <c:strRef>
                  <c:f>'Dette brute'!$B$20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24025"/>
                  <c:y val="0.19525"/>
                </c:manualLayout>
              </c:layout>
              <c:tx>
                <c:strRef>
                  <c:f>'Dette brute'!$B$21</c:f>
                  <c:strCache>
                    <c:ptCount val="1"/>
                    <c:pt idx="0">
                      <c:v>Malte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35975"/>
                  <c:y val="-0.29825"/>
                </c:manualLayout>
              </c:layout>
              <c:tx>
                <c:strRef>
                  <c:f>'Dette brute'!$B$22</c:f>
                  <c:strCache>
                    <c:ptCount val="1"/>
                    <c:pt idx="0">
                      <c:v>Pays-Bas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348"/>
                  <c:y val="0.004"/>
                </c:manualLayout>
              </c:layout>
              <c:tx>
                <c:strRef>
                  <c:f>'Dette brute'!$B$23</c:f>
                  <c:strCache>
                    <c:ptCount val="1"/>
                    <c:pt idx="0">
                      <c:v>Pologne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10425"/>
                  <c:y val="0.041"/>
                </c:manualLayout>
              </c:layout>
              <c:tx>
                <c:strRef>
                  <c:f>'Dette brute'!$B$24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1165"/>
                  <c:y val="-0.0565"/>
                </c:manualLayout>
              </c:layout>
              <c:tx>
                <c:strRef>
                  <c:f>'Dette brute'!$B$25</c:f>
                  <c:strCache>
                    <c:ptCount val="1"/>
                    <c:pt idx="0">
                      <c:v>Rép. Tchèque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41325"/>
                  <c:y val="-0.0385"/>
                </c:manualLayout>
              </c:layout>
              <c:tx>
                <c:strRef>
                  <c:f>'Dette brute'!$B$26</c:f>
                  <c:strCache>
                    <c:ptCount val="1"/>
                    <c:pt idx="0">
                      <c:v>Roumanie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447"/>
                  <c:y val="0.19925"/>
                </c:manualLayout>
              </c:layout>
              <c:tx>
                <c:strRef>
                  <c:f>'Dette brute'!$B$27</c:f>
                  <c:strCache>
                    <c:ptCount val="1"/>
                    <c:pt idx="0">
                      <c:v>Royaume-Uni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27625"/>
                  <c:y val="-0.2175"/>
                </c:manualLayout>
              </c:layout>
              <c:tx>
                <c:strRef>
                  <c:f>'Dette brute'!$B$28</c:f>
                  <c:strCache>
                    <c:ptCount val="1"/>
                    <c:pt idx="0">
                      <c:v>Slovaquie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16425"/>
                  <c:y val="0.0365"/>
                </c:manualLayout>
              </c:layout>
              <c:tx>
                <c:strRef>
                  <c:f>'Dette brute'!$B$29</c:f>
                  <c:strCache>
                    <c:ptCount val="1"/>
                    <c:pt idx="0">
                      <c:v>Slovénie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0915"/>
                  <c:y val="-0.08125"/>
                </c:manualLayout>
              </c:layout>
              <c:tx>
                <c:strRef>
                  <c:f>'Dette brute'!$B$30</c:f>
                  <c:strCache>
                    <c:ptCount val="1"/>
                    <c:pt idx="0">
                      <c:v>Suède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42775"/>
                  <c:y val="0.04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Croatie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IDH!$D$3:$D$30</c:f>
              <c:numCache/>
            </c:numRef>
          </c:xVal>
          <c:yVal>
            <c:numRef>
              <c:f>IDH!$C$3:$C$30</c:f>
              <c:numCache/>
            </c:numRef>
          </c:yVal>
          <c:smooth val="0"/>
        </c:ser>
        <c:axId val="42918598"/>
        <c:axId val="50723063"/>
      </c:scatterChart>
      <c:valAx>
        <c:axId val="42918598"/>
        <c:scaling>
          <c:orientation val="minMax"/>
          <c:max val="0.9500000000000006"/>
          <c:min val="0.75000000000000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Indice de développement humain (Nations Unies 2014)</a:t>
                </a:r>
              </a:p>
            </c:rich>
          </c:tx>
          <c:layout>
            <c:manualLayout>
              <c:xMode val="edge"/>
              <c:yMode val="edge"/>
              <c:x val="0.036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/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high"/>
        <c:spPr>
          <a:ln w="25400">
            <a:solidFill>
              <a:srgbClr val="FF0000"/>
            </a:solidFill>
          </a:ln>
        </c:spPr>
        <c:crossAx val="50723063"/>
        <c:crossesAt val="0.5753"/>
        <c:crossBetween val="midCat"/>
        <c:dispUnits/>
        <c:majorUnit val="0.05"/>
      </c:valAx>
      <c:valAx>
        <c:axId val="50723063"/>
        <c:scaling>
          <c:orientation val="minMax"/>
          <c:max val="0.6100000000000007"/>
          <c:min val="0.15000000000000024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Taux de socialisation et d’imposition réel </a:t>
                </a:r>
              </a:p>
            </c:rich>
          </c:tx>
          <c:layout>
            <c:manualLayout>
              <c:xMode val="edge"/>
              <c:yMode val="edge"/>
              <c:x val="0.94925"/>
              <c:y val="0.6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/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25400">
            <a:solidFill>
              <a:srgbClr val="FF0000"/>
            </a:solidFill>
          </a:ln>
        </c:spPr>
        <c:crossAx val="42918598"/>
        <c:crossesAt val="0.8843"/>
        <c:crossBetween val="midCat"/>
        <c:dispUnits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 paperSize="9" orientation="landscape" horizontalDpi="0" verticalDpi="0"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Positionnement taux de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socialisation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et  indicateur Better Life OCDE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21075"/>
          <c:w val="0.851"/>
          <c:h val="0.7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BetterLife!$B$9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15"/>
                  <c:y val="0"/>
                </c:manualLayout>
              </c:layout>
              <c:tx>
                <c:strRef>
                  <c:f>BetterLife!$B$3</c:f>
                  <c:strCache>
                    <c:ptCount val="1"/>
                    <c:pt idx="0">
                      <c:v>Allemagne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5"/>
                  <c:y val="0.00225"/>
                </c:manualLayout>
              </c:layout>
              <c:tx>
                <c:strRef>
                  <c:f>BetterLife!$B$4</c:f>
                  <c:strCache>
                    <c:ptCount val="1"/>
                    <c:pt idx="0">
                      <c:v>Autriche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5"/>
                  <c:y val="-0.002"/>
                </c:manualLayout>
              </c:layout>
              <c:tx>
                <c:strRef>
                  <c:f>BetterLife!$B$5</c:f>
                  <c:strCache>
                    <c:ptCount val="1"/>
                    <c:pt idx="0">
                      <c:v>Belgique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BetterLife!$B$6</c:f>
                  <c:strCache>
                    <c:ptCount val="1"/>
                    <c:pt idx="0">
                      <c:v>Bulgarie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035"/>
                </c:manualLayout>
              </c:layout>
              <c:tx>
                <c:strRef>
                  <c:f>BetterLife!$B$7</c:f>
                  <c:strCache>
                    <c:ptCount val="1"/>
                    <c:pt idx="0">
                      <c:v>Chypre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33675"/>
                  <c:y val="0.0375"/>
                </c:manualLayout>
              </c:layout>
              <c:tx>
                <c:strRef>
                  <c:f>BetterLife!$B$9</c:f>
                  <c:strCache>
                    <c:ptCount val="1"/>
                    <c:pt idx="0">
                      <c:v>Danemark</c:v>
                    </c:pt>
                  </c:strCache>
                </c:strRef>
              </c:tx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6"/>
              <c:layout>
                <c:manualLayout>
                  <c:x val="-0.38875"/>
                  <c:y val="-0.02825"/>
                </c:manualLayout>
              </c:layout>
              <c:tx>
                <c:strRef>
                  <c:f>BetterLife!$B$10</c:f>
                  <c:strCache>
                    <c:ptCount val="1"/>
                    <c:pt idx="0">
                      <c:v>Espagne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2145"/>
                  <c:y val="-0.01225"/>
                </c:manualLayout>
              </c:layout>
              <c:tx>
                <c:strRef>
                  <c:f>BetterLife!$B$11</c:f>
                  <c:strCache>
                    <c:ptCount val="1"/>
                    <c:pt idx="0">
                      <c:v>Estonie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385"/>
                  <c:y val="-0.03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Pays-Bas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23425"/>
                  <c:y val="-0.22925"/>
                </c:manualLayout>
              </c:layout>
              <c:tx>
                <c:strRef>
                  <c:f>BetterLife!$B$13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4815"/>
                  <c:y val="0.06375"/>
                </c:manualLayout>
              </c:layout>
              <c:tx>
                <c:strRef>
                  <c:f>BetterLife!$B$14</c:f>
                  <c:strCache>
                    <c:ptCount val="1"/>
                    <c:pt idx="0">
                      <c:v>Grèce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119"/>
                  <c:y val="-0.01625"/>
                </c:manualLayout>
              </c:layout>
              <c:tx>
                <c:strRef>
                  <c:f>BetterLife!$B$15</c:f>
                  <c:strCache>
                    <c:ptCount val="1"/>
                    <c:pt idx="0">
                      <c:v>Hongrie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43025"/>
                  <c:y val="0.4505"/>
                </c:manualLayout>
              </c:layout>
              <c:tx>
                <c:strRef>
                  <c:f>BetterLife!$B$16</c:f>
                  <c:strCache>
                    <c:ptCount val="1"/>
                    <c:pt idx="0">
                      <c:v>Irlande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3355"/>
                  <c:y val="-0.3855"/>
                </c:manualLayout>
              </c:layout>
              <c:tx>
                <c:strRef>
                  <c:f>BetterLife!$B$17</c:f>
                  <c:strCache>
                    <c:ptCount val="1"/>
                    <c:pt idx="0">
                      <c:v>Italie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0.0655"/>
                  <c:y val="0.0235"/>
                </c:manualLayout>
              </c:layout>
              <c:tx>
                <c:strRef>
                  <c:f>BetterLife!$B$19</c:f>
                  <c:strCache>
                    <c:ptCount val="1"/>
                    <c:pt idx="0">
                      <c:v>Lituanie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2815"/>
                  <c:y val="0.09425"/>
                </c:manualLayout>
              </c:layout>
              <c:tx>
                <c:strRef>
                  <c:f>BetterLife!$B$20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38475"/>
                  <c:y val="-0.06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Pologne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8025"/>
                  <c:y val="-0.24975"/>
                </c:manualLayout>
              </c:layout>
              <c:tx>
                <c:strRef>
                  <c:f>BetterLife!$B$22</c:f>
                  <c:strCache>
                    <c:ptCount val="1"/>
                    <c:pt idx="0">
                      <c:v>Pays-Bas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905"/>
                  <c:y val="0.21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Royaume-Uni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19825"/>
                  <c:y val="0.03275"/>
                </c:manualLayout>
              </c:layout>
              <c:tx>
                <c:strRef>
                  <c:f>BetterLife!$B$24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1735"/>
                  <c:y val="-0.0635"/>
                </c:manualLayout>
              </c:layout>
              <c:tx>
                <c:strRef>
                  <c:f>BetterLife!$B$25</c:f>
                  <c:strCache>
                    <c:ptCount val="1"/>
                    <c:pt idx="0">
                      <c:v>Rép. Tchèque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435"/>
                  <c:y val="0.08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Slovénie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171"/>
                  <c:y val="0.2175"/>
                </c:manualLayout>
              </c:layout>
              <c:tx>
                <c:strRef>
                  <c:f>BetterLife!$B$27</c:f>
                  <c:strCache>
                    <c:ptCount val="1"/>
                    <c:pt idx="0">
                      <c:v>Royaume-Uni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40575"/>
                  <c:y val="-0.25725"/>
                </c:manualLayout>
              </c:layout>
              <c:tx>
                <c:strRef>
                  <c:f>BetterLife!$B$28</c:f>
                  <c:strCache>
                    <c:ptCount val="1"/>
                    <c:pt idx="0">
                      <c:v>Slovaquie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287"/>
                  <c:y val="0.1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Luxembourg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33225"/>
                  <c:y val="0.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Danemark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585"/>
                  <c:y val="-0.01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Suède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BetterLife!$D$3:$D$30</c:f>
              <c:numCache/>
            </c:numRef>
          </c:xVal>
          <c:yVal>
            <c:numRef>
              <c:f>BetterLife!$C$3:$C$30</c:f>
              <c:numCache/>
            </c:numRef>
          </c:yVal>
          <c:smooth val="0"/>
        </c:ser>
        <c:axId val="53854384"/>
        <c:axId val="14927409"/>
      </c:scatterChart>
      <c:valAx>
        <c:axId val="53854384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Better Life 2015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(Source OCDE, moyenne des différents critères notés de 0 à 10) </a:t>
                </a:r>
              </a:p>
            </c:rich>
          </c:tx>
          <c:layout>
            <c:manualLayout>
              <c:xMode val="edge"/>
              <c:yMode val="edge"/>
              <c:x val="0.04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/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ln w="25400">
            <a:solidFill>
              <a:srgbClr val="FF0000"/>
            </a:solidFill>
          </a:ln>
        </c:spPr>
        <c:crossAx val="14927409"/>
        <c:crossesAt val="0.5753"/>
        <c:crossBetween val="midCat"/>
        <c:dispUnits/>
        <c:majorUnit val="1"/>
      </c:valAx>
      <c:valAx>
        <c:axId val="14927409"/>
        <c:scaling>
          <c:orientation val="minMax"/>
          <c:max val="0.6100000000000007"/>
          <c:min val="0.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Taux de socialisation et d’imposition réel </a:t>
                </a:r>
              </a:p>
            </c:rich>
          </c:tx>
          <c:layout>
            <c:manualLayout>
              <c:xMode val="edge"/>
              <c:yMode val="edge"/>
              <c:x val="0.94925"/>
              <c:y val="0.6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/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25400">
            <a:solidFill>
              <a:srgbClr val="FF0000"/>
            </a:solidFill>
          </a:ln>
        </c:spPr>
        <c:crossAx val="53854384"/>
        <c:crossesAt val="6.45"/>
        <c:crossBetween val="midCat"/>
        <c:dispUnits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  <c:lang xmlns:c="http://schemas.openxmlformats.org/drawingml/2006/chart" val="fr-FR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 paperSize="9" orientation="landscape" horizontalDpi="0" verticalDpi="0"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Ventilation des charges et impôts sur le salarié moyen français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525"/>
          <c:y val="0.26775"/>
          <c:w val="0.626"/>
          <c:h val="0.702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0.1975"/>
                  <c:y val="-0.062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-0.15125"/>
                  <c:y val="0.130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-0.207"/>
                  <c:y val="0.031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'Graph France'!$C$3:$F$3</c:f>
              <c:strCache/>
            </c:strRef>
          </c:cat>
          <c:val>
            <c:numRef>
              <c:f>'Graph France'!$C$4:$F$4</c:f>
              <c:numCache/>
            </c:numRef>
          </c:val>
        </c:ser>
      </c:pieChart>
    </c:plotArea>
    <c:plotVisOnly val="1"/>
    <c:dispBlanksAs val="zero"/>
    <c:showDLblsOverMax val="0"/>
  </c:chart>
  <c:lang xmlns:c="http://schemas.openxmlformats.org/drawingml/2006/chart" val="fr-FR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17</xdr:row>
      <xdr:rowOff>85725</xdr:rowOff>
    </xdr:from>
    <xdr:to>
      <xdr:col>14</xdr:col>
      <xdr:colOff>428625</xdr:colOff>
      <xdr:row>34</xdr:row>
      <xdr:rowOff>0</xdr:rowOff>
    </xdr:to>
    <xdr:graphicFrame macro="">
      <xdr:nvGraphicFramePr>
        <xdr:cNvPr id="31745" name="Graphique 5" descr="Taux de pression fiscale et sociale sur le salarié moyen de l'UE"/>
        <xdr:cNvGraphicFramePr/>
      </xdr:nvGraphicFramePr>
      <xdr:xfrm>
        <a:off x="5972175" y="3581400"/>
        <a:ext cx="59055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266700</xdr:colOff>
      <xdr:row>34</xdr:row>
      <xdr:rowOff>0</xdr:rowOff>
    </xdr:from>
    <xdr:to>
      <xdr:col>8</xdr:col>
      <xdr:colOff>704850</xdr:colOff>
      <xdr:row>39</xdr:row>
      <xdr:rowOff>123825</xdr:rowOff>
    </xdr:to>
    <xdr:pic>
      <xdr:nvPicPr>
        <xdr:cNvPr id="31747" name="Picture 2" descr="logo_IEM_RV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5448300" y="6734175"/>
          <a:ext cx="1076325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161925</xdr:colOff>
      <xdr:row>17</xdr:row>
      <xdr:rowOff>85725</xdr:rowOff>
    </xdr:from>
    <xdr:to>
      <xdr:col>7</xdr:col>
      <xdr:colOff>638175</xdr:colOff>
      <xdr:row>34</xdr:row>
      <xdr:rowOff>0</xdr:rowOff>
    </xdr:to>
    <xdr:graphicFrame macro="">
      <xdr:nvGraphicFramePr>
        <xdr:cNvPr id="4" name="Graphique 5" descr="Taux de pression fiscale et sociale sur le salarié moyen de l'UE"/>
        <xdr:cNvGraphicFramePr/>
      </xdr:nvGraphicFramePr>
      <xdr:xfrm>
        <a:off x="161925" y="3581400"/>
        <a:ext cx="56578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0</xdr:row>
      <xdr:rowOff>114300</xdr:rowOff>
    </xdr:from>
    <xdr:to>
      <xdr:col>14</xdr:col>
      <xdr:colOff>428625</xdr:colOff>
      <xdr:row>17</xdr:row>
      <xdr:rowOff>38100</xdr:rowOff>
    </xdr:to>
    <xdr:graphicFrame macro="">
      <xdr:nvGraphicFramePr>
        <xdr:cNvPr id="7" name="Graphique 5" descr="Taux de pression fiscale et sociale sur le salarié moyen de l'UE"/>
        <xdr:cNvGraphicFramePr/>
      </xdr:nvGraphicFramePr>
      <xdr:xfrm>
        <a:off x="5981700" y="114300"/>
        <a:ext cx="5895975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142875</xdr:rowOff>
    </xdr:from>
    <xdr:to>
      <xdr:col>15</xdr:col>
      <xdr:colOff>85725</xdr:colOff>
      <xdr:row>29</xdr:row>
      <xdr:rowOff>171450</xdr:rowOff>
    </xdr:to>
    <xdr:graphicFrame macro="">
      <xdr:nvGraphicFramePr>
        <xdr:cNvPr id="2" name="Graphique 1"/>
        <xdr:cNvGraphicFramePr/>
      </xdr:nvGraphicFramePr>
      <xdr:xfrm>
        <a:off x="2705100" y="142875"/>
        <a:ext cx="75723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200025</xdr:colOff>
      <xdr:row>24</xdr:row>
      <xdr:rowOff>76200</xdr:rowOff>
    </xdr:from>
    <xdr:to>
      <xdr:col>16</xdr:col>
      <xdr:colOff>533400</xdr:colOff>
      <xdr:row>31</xdr:row>
      <xdr:rowOff>19050</xdr:rowOff>
    </xdr:to>
    <xdr:pic>
      <xdr:nvPicPr>
        <xdr:cNvPr id="3" name="Picture 2" descr="logo_IEM_RV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391775" y="5076825"/>
          <a:ext cx="1095375" cy="1276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161925</xdr:rowOff>
    </xdr:from>
    <xdr:to>
      <xdr:col>14</xdr:col>
      <xdr:colOff>142875</xdr:colOff>
      <xdr:row>31</xdr:row>
      <xdr:rowOff>0</xdr:rowOff>
    </xdr:to>
    <xdr:graphicFrame macro="">
      <xdr:nvGraphicFramePr>
        <xdr:cNvPr id="2" name="Graphique 1"/>
        <xdr:cNvGraphicFramePr/>
      </xdr:nvGraphicFramePr>
      <xdr:xfrm>
        <a:off x="2790825" y="161925"/>
        <a:ext cx="76295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276225</xdr:colOff>
      <xdr:row>26</xdr:row>
      <xdr:rowOff>38100</xdr:rowOff>
    </xdr:from>
    <xdr:to>
      <xdr:col>15</xdr:col>
      <xdr:colOff>609600</xdr:colOff>
      <xdr:row>32</xdr:row>
      <xdr:rowOff>38100</xdr:rowOff>
    </xdr:to>
    <xdr:pic>
      <xdr:nvPicPr>
        <xdr:cNvPr id="3" name="Picture 2" descr="logo_IEM_RV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553700" y="5419725"/>
          <a:ext cx="1095375" cy="1438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0.7365</cdr:x>
      <cdr:y>0.46575</cdr:y>
    </cdr:from>
    <cdr:to>
      <cdr:x>0.80025</cdr:x>
      <cdr:y>0.5</cdr:y>
    </cdr:to>
    <cdr:sp macro="" textlink="">
      <cdr:nvSpPr>
        <cdr:cNvPr id="2" name="ZoneTexte 1"/>
        <cdr:cNvSpPr txBox="1"/>
      </cdr:nvSpPr>
      <cdr:spPr>
        <a:xfrm>
          <a:off x="5772150" y="2990850"/>
          <a:ext cx="504825" cy="2190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r>
            <a:rPr lang="fr-FR" sz="1000"/>
            <a:t>Finlande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190500</xdr:rowOff>
    </xdr:from>
    <xdr:to>
      <xdr:col>14</xdr:col>
      <xdr:colOff>409575</xdr:colOff>
      <xdr:row>31</xdr:row>
      <xdr:rowOff>9525</xdr:rowOff>
    </xdr:to>
    <xdr:graphicFrame macro="">
      <xdr:nvGraphicFramePr>
        <xdr:cNvPr id="2" name="Graphique 1"/>
        <xdr:cNvGraphicFramePr/>
      </xdr:nvGraphicFramePr>
      <xdr:xfrm>
        <a:off x="3400425" y="190500"/>
        <a:ext cx="7848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409575</xdr:colOff>
      <xdr:row>25</xdr:row>
      <xdr:rowOff>133350</xdr:rowOff>
    </xdr:from>
    <xdr:to>
      <xdr:col>15</xdr:col>
      <xdr:colOff>742950</xdr:colOff>
      <xdr:row>32</xdr:row>
      <xdr:rowOff>66675</xdr:rowOff>
    </xdr:to>
    <xdr:pic>
      <xdr:nvPicPr>
        <xdr:cNvPr id="3" name="Picture 2" descr="logo_IEM_RV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249025" y="5600700"/>
          <a:ext cx="1095375" cy="1276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161925</xdr:rowOff>
    </xdr:from>
    <xdr:to>
      <xdr:col>11</xdr:col>
      <xdr:colOff>704850</xdr:colOff>
      <xdr:row>9</xdr:row>
      <xdr:rowOff>276225</xdr:rowOff>
    </xdr:to>
    <xdr:graphicFrame macro="">
      <xdr:nvGraphicFramePr>
        <xdr:cNvPr id="2" name="Graphique 1"/>
        <xdr:cNvGraphicFramePr/>
      </xdr:nvGraphicFramePr>
      <xdr:xfrm>
        <a:off x="4686300" y="161925"/>
        <a:ext cx="46672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15</xdr:row>
      <xdr:rowOff>9525</xdr:rowOff>
    </xdr:from>
    <xdr:to>
      <xdr:col>13</xdr:col>
      <xdr:colOff>390525</xdr:colOff>
      <xdr:row>21</xdr:row>
      <xdr:rowOff>0</xdr:rowOff>
    </xdr:to>
    <xdr:pic>
      <xdr:nvPicPr>
        <xdr:cNvPr id="37889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00775" y="2857500"/>
          <a:ext cx="1076325" cy="1076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466725</xdr:colOff>
      <xdr:row>32</xdr:row>
      <xdr:rowOff>85725</xdr:rowOff>
    </xdr:from>
    <xdr:to>
      <xdr:col>15</xdr:col>
      <xdr:colOff>742950</xdr:colOff>
      <xdr:row>39</xdr:row>
      <xdr:rowOff>28575</xdr:rowOff>
    </xdr:to>
    <xdr:pic>
      <xdr:nvPicPr>
        <xdr:cNvPr id="4096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39425" y="6762750"/>
          <a:ext cx="1076325" cy="1076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38</xdr:row>
      <xdr:rowOff>142875</xdr:rowOff>
    </xdr:from>
    <xdr:to>
      <xdr:col>10</xdr:col>
      <xdr:colOff>742950</xdr:colOff>
      <xdr:row>45</xdr:row>
      <xdr:rowOff>85725</xdr:rowOff>
    </xdr:to>
    <xdr:pic>
      <xdr:nvPicPr>
        <xdr:cNvPr id="22536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8143875"/>
          <a:ext cx="1076325" cy="1076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25</xdr:row>
      <xdr:rowOff>142875</xdr:rowOff>
    </xdr:from>
    <xdr:to>
      <xdr:col>11</xdr:col>
      <xdr:colOff>209550</xdr:colOff>
      <xdr:row>32</xdr:row>
      <xdr:rowOff>85725</xdr:rowOff>
    </xdr:to>
    <xdr:pic>
      <xdr:nvPicPr>
        <xdr:cNvPr id="38913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905750" y="5667375"/>
          <a:ext cx="1076325" cy="1076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38100</xdr:rowOff>
    </xdr:from>
    <xdr:to>
      <xdr:col>19</xdr:col>
      <xdr:colOff>447675</xdr:colOff>
      <xdr:row>39</xdr:row>
      <xdr:rowOff>0</xdr:rowOff>
    </xdr:to>
    <xdr:graphicFrame macro="">
      <xdr:nvGraphicFramePr>
        <xdr:cNvPr id="26626" name="Graphique 5"/>
        <xdr:cNvGraphicFramePr/>
      </xdr:nvGraphicFramePr>
      <xdr:xfrm>
        <a:off x="7858125" y="428625"/>
        <a:ext cx="6372225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714375</xdr:colOff>
      <xdr:row>32</xdr:row>
      <xdr:rowOff>114300</xdr:rowOff>
    </xdr:from>
    <xdr:to>
      <xdr:col>6</xdr:col>
      <xdr:colOff>885825</xdr:colOff>
      <xdr:row>38</xdr:row>
      <xdr:rowOff>47625</xdr:rowOff>
    </xdr:to>
    <xdr:pic>
      <xdr:nvPicPr>
        <xdr:cNvPr id="26628" name="Picture 2" descr="logo_IEM_RV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3733800" y="6467475"/>
          <a:ext cx="1076325" cy="1076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228600</xdr:colOff>
      <xdr:row>24</xdr:row>
      <xdr:rowOff>114300</xdr:rowOff>
    </xdr:from>
    <xdr:to>
      <xdr:col>14</xdr:col>
      <xdr:colOff>276225</xdr:colOff>
      <xdr:row>31</xdr:row>
      <xdr:rowOff>57150</xdr:rowOff>
    </xdr:to>
    <xdr:pic>
      <xdr:nvPicPr>
        <xdr:cNvPr id="2560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43550" y="4733925"/>
          <a:ext cx="1076325" cy="1076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0.495</cdr:y>
    </cdr:from>
    <cdr:to>
      <cdr:x>0.282</cdr:x>
      <cdr:y>0.55</cdr:y>
    </cdr:to>
    <cdr:sp macro="" textlink="">
      <cdr:nvSpPr>
        <cdr:cNvPr id="3" name="Connecteur droit 2"/>
        <cdr:cNvSpPr/>
      </cdr:nvSpPr>
      <cdr:spPr>
        <a:xfrm flipV="1">
          <a:off x="2133600" y="3324225"/>
          <a:ext cx="0" cy="37147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fr-FR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180975</xdr:rowOff>
    </xdr:from>
    <xdr:to>
      <xdr:col>16</xdr:col>
      <xdr:colOff>114300</xdr:colOff>
      <xdr:row>30</xdr:row>
      <xdr:rowOff>180975</xdr:rowOff>
    </xdr:to>
    <xdr:graphicFrame macro="">
      <xdr:nvGraphicFramePr>
        <xdr:cNvPr id="2" name="Graphique 1"/>
        <xdr:cNvGraphicFramePr/>
      </xdr:nvGraphicFramePr>
      <xdr:xfrm>
        <a:off x="5038725" y="180975"/>
        <a:ext cx="75723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9525</xdr:colOff>
      <xdr:row>4</xdr:row>
      <xdr:rowOff>104775</xdr:rowOff>
    </xdr:from>
    <xdr:ext cx="180975" cy="266700"/>
    <xdr:sp macro="" textlink="">
      <xdr:nvSpPr>
        <xdr:cNvPr id="3" name="ZoneTexte 2"/>
        <xdr:cNvSpPr txBox="1"/>
      </xdr:nvSpPr>
      <xdr:spPr>
        <a:xfrm>
          <a:off x="8696325" y="187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10</xdr:col>
      <xdr:colOff>85725</xdr:colOff>
      <xdr:row>12</xdr:row>
      <xdr:rowOff>95250</xdr:rowOff>
    </xdr:from>
    <xdr:to>
      <xdr:col>10</xdr:col>
      <xdr:colOff>533400</xdr:colOff>
      <xdr:row>13</xdr:row>
      <xdr:rowOff>66675</xdr:rowOff>
    </xdr:to>
    <xdr:sp macro="" textlink="">
      <xdr:nvSpPr>
        <xdr:cNvPr id="9" name="ZoneTexte 8"/>
        <xdr:cNvSpPr txBox="1"/>
      </xdr:nvSpPr>
      <xdr:spPr>
        <a:xfrm>
          <a:off x="8010525" y="3390900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FR" sz="1000"/>
            <a:t>Croatie</a:t>
          </a:r>
        </a:p>
      </xdr:txBody>
    </xdr:sp>
    <xdr:clientData/>
  </xdr:twoCellAnchor>
  <xdr:twoCellAnchor editAs="oneCell">
    <xdr:from>
      <xdr:col>16</xdr:col>
      <xdr:colOff>295275</xdr:colOff>
      <xdr:row>24</xdr:row>
      <xdr:rowOff>123825</xdr:rowOff>
    </xdr:from>
    <xdr:to>
      <xdr:col>17</xdr:col>
      <xdr:colOff>628650</xdr:colOff>
      <xdr:row>31</xdr:row>
      <xdr:rowOff>57150</xdr:rowOff>
    </xdr:to>
    <xdr:pic>
      <xdr:nvPicPr>
        <xdr:cNvPr id="5" name="Picture 2" descr="logo_IEM_RV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792075" y="5705475"/>
          <a:ext cx="1095375" cy="1276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edn7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5" TargetMode="External" /><Relationship Id="rId4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7" TargetMode="External" /><Relationship Id="rId4" Type="http://schemas.openxmlformats.org/officeDocument/2006/relationships/drawing" Target="../drawings/drawing13.xml" /><Relationship Id="rId5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/E:\2013%20Fardeau%20Fiscal\IEM%20Lib&#233;rationFiscale&amp;amp;Sociale%202013%20D&#233;f.xlsx#'Calendrier%202013'!_edn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7" TargetMode="External" /><Relationship Id="rId4" Type="http://schemas.openxmlformats.org/officeDocument/2006/relationships/hyperlink" Target="_edn5" TargetMode="External" /><Relationship Id="rId5" Type="http://schemas.openxmlformats.org/officeDocument/2006/relationships/hyperlink" Target="_ednref5" TargetMode="External" /><Relationship Id="rId6" Type="http://schemas.openxmlformats.org/officeDocument/2006/relationships/hyperlink" Target="_edn7" TargetMode="Externa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7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7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7" TargetMode="External" /><Relationship Id="rId4" Type="http://schemas.openxmlformats.org/officeDocument/2006/relationships/hyperlink" Target="_edn5" TargetMode="External" /><Relationship Id="rId5" Type="http://schemas.openxmlformats.org/officeDocument/2006/relationships/hyperlink" Target="_ednref5" TargetMode="External" /><Relationship Id="rId6" Type="http://schemas.openxmlformats.org/officeDocument/2006/relationships/hyperlink" Target="_edn7" TargetMode="External" /><Relationship Id="rId7" Type="http://schemas.openxmlformats.org/officeDocument/2006/relationships/hyperlink" Target="_edn5" TargetMode="External" /><Relationship Id="rId8" Type="http://schemas.openxmlformats.org/officeDocument/2006/relationships/hyperlink" Target="_ednref5" TargetMode="External" /><Relationship Id="rId9" Type="http://schemas.openxmlformats.org/officeDocument/2006/relationships/hyperlink" Target="_edn7" TargetMode="External" /><Relationship Id="rId10" Type="http://schemas.openxmlformats.org/officeDocument/2006/relationships/drawing" Target="../drawings/drawing7.xml" /><Relationship Id="rId1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7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edn7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5" TargetMode="External" /><Relationship Id="rId4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29"/>
  <sheetViews>
    <sheetView showGridLines="0" workbookViewId="0" topLeftCell="A4">
      <selection activeCell="H17" sqref="H17"/>
    </sheetView>
  </sheetViews>
  <sheetFormatPr defaultColWidth="11.421875" defaultRowHeight="15"/>
  <cols>
    <col min="1" max="1" width="2.8515625" style="36" customWidth="1"/>
    <col min="2" max="2" width="27.8515625" style="36" customWidth="1"/>
    <col min="3" max="5" width="9.57421875" style="36" customWidth="1"/>
    <col min="6" max="6" width="9.421875" style="36" customWidth="1"/>
    <col min="7" max="7" width="8.8515625" style="36" customWidth="1"/>
    <col min="8" max="8" width="9.57421875" style="36" customWidth="1"/>
    <col min="9" max="9" width="28.140625" style="36" customWidth="1"/>
    <col min="10" max="13" width="11.421875" style="36" customWidth="1"/>
    <col min="14" max="14" width="10.57421875" style="36" customWidth="1"/>
    <col min="15" max="16384" width="11.421875" style="36" customWidth="1"/>
  </cols>
  <sheetData>
    <row r="1" spans="1:11" ht="15.75">
      <c r="A1" s="37"/>
      <c r="B1" s="28" t="s">
        <v>49</v>
      </c>
      <c r="K1" s="81"/>
    </row>
    <row r="2" spans="6:8" ht="15">
      <c r="F2" s="101"/>
      <c r="G2" s="101"/>
      <c r="H2" s="101"/>
    </row>
    <row r="3" ht="15"/>
    <row r="4" ht="15"/>
    <row r="5" ht="15"/>
    <row r="6" ht="13.5" customHeight="1"/>
    <row r="7" spans="10:15" ht="15">
      <c r="J7" s="81"/>
      <c r="K7" s="81"/>
      <c r="L7" s="81"/>
      <c r="M7" s="81"/>
      <c r="O7" s="81"/>
    </row>
    <row r="8" spans="2:8" ht="15">
      <c r="B8"/>
      <c r="C8" s="78">
        <v>2010</v>
      </c>
      <c r="D8" s="78">
        <v>2011</v>
      </c>
      <c r="E8" s="78">
        <v>2012</v>
      </c>
      <c r="F8" s="78">
        <v>2013</v>
      </c>
      <c r="G8" s="78">
        <v>2014</v>
      </c>
      <c r="H8" s="78">
        <v>2015</v>
      </c>
    </row>
    <row r="9" spans="2:8" ht="15">
      <c r="B9" s="70" t="s">
        <v>123</v>
      </c>
      <c r="C9" s="76">
        <v>0.43367264837009584</v>
      </c>
      <c r="D9" s="76">
        <v>0.430145614670112</v>
      </c>
      <c r="E9" s="76">
        <v>0.4372</v>
      </c>
      <c r="F9" s="76">
        <v>0.44903687459514985</v>
      </c>
      <c r="G9" s="76">
        <v>0.45405229769641525</v>
      </c>
      <c r="H9" s="76">
        <v>0.4543</v>
      </c>
    </row>
    <row r="10" spans="2:8" ht="15">
      <c r="B10" s="70" t="s">
        <v>124</v>
      </c>
      <c r="C10" s="76">
        <v>0.45693687873811867</v>
      </c>
      <c r="D10" s="76">
        <v>0.4566163648806093</v>
      </c>
      <c r="E10" s="76">
        <v>0.4687</v>
      </c>
      <c r="F10" s="76">
        <v>0.4532303168636142</v>
      </c>
      <c r="G10" s="76">
        <v>0.4502498471618018</v>
      </c>
      <c r="H10" s="76">
        <v>0.4467</v>
      </c>
    </row>
    <row r="11" spans="2:8" ht="25.5">
      <c r="B11" s="71" t="s">
        <v>39</v>
      </c>
      <c r="C11" s="77">
        <v>0.43994963111257734</v>
      </c>
      <c r="D11" s="77">
        <v>0.44228902998788217</v>
      </c>
      <c r="E11" s="77">
        <v>0.4411</v>
      </c>
      <c r="F11" s="77">
        <v>0.4505900013612479</v>
      </c>
      <c r="G11" s="77">
        <v>0.45269427964833914</v>
      </c>
      <c r="H11" s="77">
        <v>0.4519</v>
      </c>
    </row>
    <row r="12" spans="3:8" ht="15">
      <c r="C12" s="81"/>
      <c r="G12" s="81"/>
      <c r="H12" s="81"/>
    </row>
    <row r="13" spans="2:8" ht="15">
      <c r="B13" s="22"/>
      <c r="C13" s="78">
        <v>2010</v>
      </c>
      <c r="D13" s="78">
        <v>2011</v>
      </c>
      <c r="E13" s="78">
        <v>2012</v>
      </c>
      <c r="F13" s="78">
        <v>2013</v>
      </c>
      <c r="G13" s="78">
        <v>2014</v>
      </c>
      <c r="H13" s="78">
        <f>H8</f>
        <v>2015</v>
      </c>
    </row>
    <row r="14" spans="2:8" ht="15">
      <c r="B14" s="70" t="s">
        <v>47</v>
      </c>
      <c r="C14" s="76">
        <v>0.4596941441860513</v>
      </c>
      <c r="D14" s="76">
        <v>0.46375589169639464</v>
      </c>
      <c r="E14" s="76">
        <v>0.4620853640296828</v>
      </c>
      <c r="F14" s="76">
        <v>0.4682</v>
      </c>
      <c r="G14" s="76">
        <v>0.46340533691276886</v>
      </c>
      <c r="H14" s="76">
        <v>0.4571</v>
      </c>
    </row>
    <row r="15" spans="2:8" ht="15">
      <c r="B15" s="70" t="s">
        <v>48</v>
      </c>
      <c r="C15" s="76">
        <v>0.43163615192374627</v>
      </c>
      <c r="D15" s="76">
        <v>0.43325035137377144</v>
      </c>
      <c r="E15" s="76">
        <v>0.4323</v>
      </c>
      <c r="F15" s="76">
        <v>0.4456</v>
      </c>
      <c r="G15" s="76">
        <v>0.44977308221258555</v>
      </c>
      <c r="H15" s="76">
        <v>0.4504</v>
      </c>
    </row>
    <row r="16" spans="2:8" ht="25.5">
      <c r="B16" s="71" t="s">
        <v>39</v>
      </c>
      <c r="C16" s="77">
        <v>0.43994963111257734</v>
      </c>
      <c r="D16" s="77">
        <v>0.44228902998788217</v>
      </c>
      <c r="E16" s="77">
        <v>0.4411</v>
      </c>
      <c r="F16" s="77">
        <v>0.4505900013612479</v>
      </c>
      <c r="G16" s="77">
        <v>0.4526942796483392</v>
      </c>
      <c r="H16" s="77">
        <v>0.4519</v>
      </c>
    </row>
    <row r="17" ht="15"/>
    <row r="18" ht="15"/>
    <row r="19" ht="15"/>
    <row r="20" ht="15"/>
    <row r="21" ht="15"/>
    <row r="22" ht="15"/>
    <row r="23" ht="15"/>
    <row r="24" ht="15"/>
    <row r="25" spans="9:10" ht="15">
      <c r="I25"/>
      <c r="J25"/>
    </row>
    <row r="26" spans="9:14" ht="15">
      <c r="I26" s="140"/>
      <c r="J26" s="142"/>
      <c r="K26" s="141"/>
      <c r="L26" s="141"/>
      <c r="M26" s="141"/>
      <c r="N26" s="141"/>
    </row>
    <row r="27" spans="9:14" ht="15">
      <c r="I27" s="140"/>
      <c r="J27" s="142"/>
      <c r="K27" s="141"/>
      <c r="L27" s="141"/>
      <c r="M27" s="141"/>
      <c r="N27" s="141"/>
    </row>
    <row r="28" spans="9:14" ht="15">
      <c r="I28" s="140"/>
      <c r="J28" s="142"/>
      <c r="K28" s="141"/>
      <c r="L28" s="141"/>
      <c r="M28" s="141"/>
      <c r="N28" s="141"/>
    </row>
    <row r="29" spans="11:14" ht="15">
      <c r="K29"/>
      <c r="L29"/>
      <c r="M29"/>
      <c r="N29"/>
    </row>
    <row r="36" ht="15"/>
    <row r="37" ht="15"/>
    <row r="38" ht="15"/>
    <row r="39" ht="15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headerFooter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D31"/>
  <sheetViews>
    <sheetView showGridLines="0" workbookViewId="0" topLeftCell="A1">
      <selection activeCell="E1" sqref="E1:E1048576"/>
    </sheetView>
  </sheetViews>
  <sheetFormatPr defaultColWidth="11.421875" defaultRowHeight="15"/>
  <cols>
    <col min="1" max="1" width="2.7109375" style="0" customWidth="1"/>
    <col min="2" max="2" width="12.57421875" style="0" customWidth="1"/>
    <col min="4" max="4" width="13.140625" style="83" bestFit="1" customWidth="1"/>
  </cols>
  <sheetData>
    <row r="1" ht="15">
      <c r="D1"/>
    </row>
    <row r="2" spans="2:4" ht="48.75" customHeight="1">
      <c r="B2" s="143" t="s">
        <v>19</v>
      </c>
      <c r="C2" s="144" t="s">
        <v>149</v>
      </c>
      <c r="D2" s="96" t="s">
        <v>151</v>
      </c>
    </row>
    <row r="3" spans="2:4" ht="15">
      <c r="B3" s="136" t="s">
        <v>8</v>
      </c>
      <c r="C3" s="137">
        <v>0.522695306205328</v>
      </c>
      <c r="D3" s="97">
        <v>0.9114369420006136</v>
      </c>
    </row>
    <row r="4" spans="2:4" ht="15">
      <c r="B4" s="84" t="s">
        <v>3</v>
      </c>
      <c r="C4" s="79">
        <v>0.5642272960678137</v>
      </c>
      <c r="D4" s="97">
        <v>0.8812098392633442</v>
      </c>
    </row>
    <row r="5" spans="2:4" ht="15">
      <c r="B5" s="84" t="s">
        <v>4</v>
      </c>
      <c r="C5" s="79">
        <v>0.5947278163626212</v>
      </c>
      <c r="D5" s="97">
        <v>0.8807800380640782</v>
      </c>
    </row>
    <row r="6" spans="2:4" ht="15">
      <c r="B6" s="84" t="s">
        <v>24</v>
      </c>
      <c r="C6" s="79">
        <v>0.37566914338326174</v>
      </c>
      <c r="D6" s="97">
        <v>0.777361921851794</v>
      </c>
    </row>
    <row r="7" spans="2:4" ht="15">
      <c r="B7" s="84" t="s">
        <v>5</v>
      </c>
      <c r="C7" s="79">
        <v>0.24409553215708593</v>
      </c>
      <c r="D7" s="97">
        <v>0.8450187273709981</v>
      </c>
    </row>
    <row r="8" spans="2:4" ht="15">
      <c r="B8" s="84" t="s">
        <v>73</v>
      </c>
      <c r="C8" s="79">
        <v>0.4604567505881189</v>
      </c>
      <c r="D8" s="97">
        <v>0.8123098608914405</v>
      </c>
    </row>
    <row r="9" spans="2:4" ht="15">
      <c r="B9" s="84" t="s">
        <v>6</v>
      </c>
      <c r="C9" s="79">
        <v>0.43117370560253937</v>
      </c>
      <c r="D9" s="97">
        <v>0.9004607252864479</v>
      </c>
    </row>
    <row r="10" spans="2:4" ht="15">
      <c r="B10" s="84" t="s">
        <v>11</v>
      </c>
      <c r="C10" s="79">
        <v>0.4316467564190881</v>
      </c>
      <c r="D10" s="97">
        <v>0.8689107837960007</v>
      </c>
    </row>
    <row r="11" spans="2:4" ht="15">
      <c r="B11" s="84" t="s">
        <v>62</v>
      </c>
      <c r="C11" s="79">
        <v>0.44910883246444466</v>
      </c>
      <c r="D11" s="97">
        <v>0.8399008108099031</v>
      </c>
    </row>
    <row r="12" spans="2:4" ht="15">
      <c r="B12" s="84" t="s">
        <v>7</v>
      </c>
      <c r="C12" s="79">
        <v>0.4737048394193786</v>
      </c>
      <c r="D12" s="97">
        <v>0.8790242870787546</v>
      </c>
    </row>
    <row r="13" spans="2:4" ht="15">
      <c r="B13" s="84" t="s">
        <v>0</v>
      </c>
      <c r="C13" s="79">
        <v>0.5752661874267987</v>
      </c>
      <c r="D13" s="97">
        <v>0.8843255520043616</v>
      </c>
    </row>
    <row r="14" spans="2:4" ht="15">
      <c r="B14" s="84" t="s">
        <v>25</v>
      </c>
      <c r="C14" s="79">
        <v>0.5332912873136744</v>
      </c>
      <c r="D14" s="97">
        <v>0.8526643776418538</v>
      </c>
    </row>
    <row r="15" spans="2:4" ht="15">
      <c r="B15" s="84" t="s">
        <v>33</v>
      </c>
      <c r="C15" s="79">
        <v>0.5401618603761323</v>
      </c>
      <c r="D15" s="97">
        <v>0.8180576260512086</v>
      </c>
    </row>
    <row r="16" spans="2:4" ht="15">
      <c r="B16" s="84" t="s">
        <v>50</v>
      </c>
      <c r="C16" s="79">
        <v>0.3208335777428661</v>
      </c>
      <c r="D16" s="97">
        <v>0.899299119092765</v>
      </c>
    </row>
    <row r="17" spans="2:4" ht="15">
      <c r="B17" s="84" t="s">
        <v>26</v>
      </c>
      <c r="C17" s="79">
        <v>0.4993112995357967</v>
      </c>
      <c r="D17" s="97">
        <v>0.8718088069404861</v>
      </c>
    </row>
    <row r="18" spans="2:4" ht="15">
      <c r="B18" s="84" t="s">
        <v>34</v>
      </c>
      <c r="C18" s="79">
        <v>0.462306808550711</v>
      </c>
      <c r="D18" s="97">
        <v>0.8104796872601507</v>
      </c>
    </row>
    <row r="19" spans="2:4" ht="15">
      <c r="B19" s="84" t="s">
        <v>63</v>
      </c>
      <c r="C19" s="79">
        <v>0.4393571060333932</v>
      </c>
      <c r="D19" s="97">
        <v>0.8342856256195514</v>
      </c>
    </row>
    <row r="20" spans="2:4" ht="15">
      <c r="B20" s="84" t="s">
        <v>1</v>
      </c>
      <c r="C20" s="79">
        <v>0.4184670588168514</v>
      </c>
      <c r="D20" s="97">
        <v>0.8809207278202181</v>
      </c>
    </row>
    <row r="21" spans="2:4" ht="15">
      <c r="B21" s="84" t="s">
        <v>9</v>
      </c>
      <c r="C21" s="79">
        <v>0.29661717407165206</v>
      </c>
      <c r="D21" s="97">
        <v>0.8289094428510538</v>
      </c>
    </row>
    <row r="22" spans="2:4" ht="15">
      <c r="B22" s="84" t="s">
        <v>10</v>
      </c>
      <c r="C22" s="79">
        <v>0.4624220120655762</v>
      </c>
      <c r="D22" s="97">
        <v>0.9152827993024054</v>
      </c>
    </row>
    <row r="23" spans="2:4" ht="15">
      <c r="B23" s="84" t="s">
        <v>18</v>
      </c>
      <c r="C23" s="79">
        <v>0.4513245331519318</v>
      </c>
      <c r="D23" s="97">
        <v>0.8342176830874488</v>
      </c>
    </row>
    <row r="24" spans="2:4" ht="15">
      <c r="B24" s="84" t="s">
        <v>2</v>
      </c>
      <c r="C24" s="79">
        <v>0.44416250026220905</v>
      </c>
      <c r="D24" s="97">
        <v>0.8223294376307501</v>
      </c>
    </row>
    <row r="25" spans="2:4" ht="15">
      <c r="B25" s="84" t="s">
        <v>46</v>
      </c>
      <c r="C25" s="79">
        <v>0.46308520379170504</v>
      </c>
      <c r="D25" s="97">
        <v>0.8613420639047717</v>
      </c>
    </row>
    <row r="26" spans="2:4" ht="15">
      <c r="B26" s="84" t="s">
        <v>35</v>
      </c>
      <c r="C26" s="79">
        <v>0.47617517851883323</v>
      </c>
      <c r="D26" s="97">
        <v>0.7845275149869185</v>
      </c>
    </row>
    <row r="27" spans="2:4" ht="15">
      <c r="B27" s="84" t="s">
        <v>20</v>
      </c>
      <c r="C27" s="79">
        <v>0.35267631665684224</v>
      </c>
      <c r="D27" s="97">
        <v>0.8917259110027655</v>
      </c>
    </row>
    <row r="28" spans="2:4" ht="15">
      <c r="B28" s="84" t="s">
        <v>36</v>
      </c>
      <c r="C28" s="79">
        <v>0.4649536201743379</v>
      </c>
      <c r="D28" s="97">
        <v>0.8298772972454046</v>
      </c>
    </row>
    <row r="29" spans="2:4" ht="15">
      <c r="B29" s="84" t="s">
        <v>30</v>
      </c>
      <c r="C29" s="79">
        <v>0.4349888051215157</v>
      </c>
      <c r="D29" s="97">
        <v>0.8742927629366254</v>
      </c>
    </row>
    <row r="30" spans="2:4" ht="15">
      <c r="B30" s="138" t="s">
        <v>12</v>
      </c>
      <c r="C30" s="139">
        <v>0.46914727467508976</v>
      </c>
      <c r="D30" s="97">
        <v>0.8978182019158326</v>
      </c>
    </row>
    <row r="31" spans="2:4" ht="38.25">
      <c r="B31" s="98" t="s">
        <v>39</v>
      </c>
      <c r="C31" s="99">
        <f>SUM(C3:C30)/28</f>
        <v>0.4518590636769854</v>
      </c>
      <c r="D31" s="99">
        <f>SUM(D3:D30)/28</f>
        <v>0.8567349490609981</v>
      </c>
    </row>
  </sheetData>
  <autoFilter ref="B2:D2"/>
  <conditionalFormatting sqref="D3:D30">
    <cfRule type="dataBar" priority="8">
      <dataBar>
        <cfvo type="min"/>
        <cfvo type="max"/>
        <color rgb="FFFF555A"/>
      </dataBar>
    </cfRule>
  </conditionalFormatting>
  <conditionalFormatting sqref="D31">
    <cfRule type="dataBar" priority="4">
      <dataBar>
        <cfvo type="min"/>
        <cfvo type="max"/>
        <color rgb="FFFF555A"/>
      </dataBar>
    </cfRule>
  </conditionalFormatting>
  <conditionalFormatting sqref="C3:C30">
    <cfRule type="dataBar" priority="10">
      <dataBar>
        <cfvo type="min"/>
        <cfvo type="max"/>
        <color rgb="FFFF555A"/>
      </dataBar>
    </cfRule>
  </conditionalFormatting>
  <conditionalFormatting sqref="C31">
    <cfRule type="dataBar" priority="3">
      <dataBar>
        <cfvo type="min"/>
        <cfvo type="max"/>
        <color rgb="FFFF555A"/>
      </dataBar>
    </cfRule>
  </conditionalFormatting>
  <hyperlinks>
    <hyperlink ref="B29" r:id="rId1" display="_edn7"/>
    <hyperlink ref="B14" location="_edn4" display="_edn4"/>
    <hyperlink ref="B19" r:id="rId2" display="_ednref5"/>
    <hyperlink ref="B17" r:id="rId3" display="_edn5"/>
  </hyperlinks>
  <printOptions/>
  <pageMargins left="0.7" right="0.7" top="0.75" bottom="0.75" header="0.3" footer="0.3"/>
  <pageSetup orientation="portrait" paperSize="9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D31"/>
  <sheetViews>
    <sheetView showGridLines="0" workbookViewId="0" topLeftCell="A1">
      <selection activeCell="P19" sqref="P19"/>
    </sheetView>
  </sheetViews>
  <sheetFormatPr defaultColWidth="11.421875" defaultRowHeight="15"/>
  <cols>
    <col min="1" max="1" width="4.57421875" style="0" customWidth="1"/>
    <col min="2" max="2" width="17.00390625" style="0" customWidth="1"/>
    <col min="3" max="3" width="12.421875" style="0" customWidth="1"/>
    <col min="4" max="4" width="14.28125" style="102" bestFit="1" customWidth="1"/>
  </cols>
  <sheetData>
    <row r="1" ht="15">
      <c r="D1" s="145"/>
    </row>
    <row r="2" spans="2:4" ht="70.5" customHeight="1">
      <c r="B2" s="95" t="s">
        <v>19</v>
      </c>
      <c r="C2" s="146" t="s">
        <v>14</v>
      </c>
      <c r="D2" s="147" t="s">
        <v>152</v>
      </c>
    </row>
    <row r="3" spans="1:4" ht="15">
      <c r="A3" s="43"/>
      <c r="B3" s="84" t="s">
        <v>8</v>
      </c>
      <c r="C3" s="137">
        <v>0.522695306205328</v>
      </c>
      <c r="D3" s="148">
        <v>7.354545454545455</v>
      </c>
    </row>
    <row r="4" spans="1:4" ht="15">
      <c r="A4" s="43"/>
      <c r="B4" s="84" t="s">
        <v>3</v>
      </c>
      <c r="C4" s="79">
        <v>0.5642272960678137</v>
      </c>
      <c r="D4" s="148">
        <v>6.9</v>
      </c>
    </row>
    <row r="5" spans="1:4" ht="15">
      <c r="A5" s="43"/>
      <c r="B5" s="84" t="s">
        <v>4</v>
      </c>
      <c r="C5" s="79">
        <v>0.5947278163626212</v>
      </c>
      <c r="D5" s="148">
        <v>7.318181818181818</v>
      </c>
    </row>
    <row r="6" spans="1:4" ht="15">
      <c r="A6" s="43"/>
      <c r="B6" s="84" t="s">
        <v>24</v>
      </c>
      <c r="C6" s="79">
        <v>0.37566914338326174</v>
      </c>
      <c r="D6" s="148"/>
    </row>
    <row r="7" spans="1:4" ht="15">
      <c r="A7" s="43"/>
      <c r="B7" s="84" t="s">
        <v>5</v>
      </c>
      <c r="C7" s="79">
        <v>0.24409553215708593</v>
      </c>
      <c r="D7" s="148"/>
    </row>
    <row r="8" spans="1:4" ht="15">
      <c r="A8" s="43"/>
      <c r="B8" s="84" t="s">
        <v>73</v>
      </c>
      <c r="C8" s="79">
        <v>0.4604567505881189</v>
      </c>
      <c r="D8" s="148"/>
    </row>
    <row r="9" spans="1:4" ht="15">
      <c r="A9" s="43"/>
      <c r="B9" s="84" t="s">
        <v>6</v>
      </c>
      <c r="C9" s="79">
        <v>0.43117370560253937</v>
      </c>
      <c r="D9" s="148">
        <v>7.872727272727272</v>
      </c>
    </row>
    <row r="10" spans="1:4" ht="15">
      <c r="A10" s="43"/>
      <c r="B10" s="84" t="s">
        <v>11</v>
      </c>
      <c r="C10" s="79">
        <v>0.4316467564190881</v>
      </c>
      <c r="D10" s="148">
        <v>6.181818181818182</v>
      </c>
    </row>
    <row r="11" spans="1:4" ht="15">
      <c r="A11" s="43"/>
      <c r="B11" s="84" t="s">
        <v>62</v>
      </c>
      <c r="C11" s="79">
        <v>0.44910883246444466</v>
      </c>
      <c r="D11" s="148">
        <v>5.254545454545453</v>
      </c>
    </row>
    <row r="12" spans="1:4" ht="15">
      <c r="A12" s="43"/>
      <c r="B12" s="84" t="s">
        <v>7</v>
      </c>
      <c r="C12" s="79">
        <v>0.4737048394193786</v>
      </c>
      <c r="D12" s="148">
        <v>7.536363636363635</v>
      </c>
    </row>
    <row r="13" spans="1:4" ht="15">
      <c r="A13" s="43"/>
      <c r="B13" s="84" t="s">
        <v>0</v>
      </c>
      <c r="C13" s="79">
        <v>0.5752661874267987</v>
      </c>
      <c r="D13" s="148">
        <v>6.445454545454544</v>
      </c>
    </row>
    <row r="14" spans="1:4" ht="15">
      <c r="A14" s="43"/>
      <c r="B14" s="84" t="s">
        <v>25</v>
      </c>
      <c r="C14" s="79">
        <v>0.5332912873136744</v>
      </c>
      <c r="D14" s="148">
        <v>4.481818181818182</v>
      </c>
    </row>
    <row r="15" spans="1:4" ht="15">
      <c r="A15" s="43"/>
      <c r="B15" s="84" t="s">
        <v>33</v>
      </c>
      <c r="C15" s="79">
        <v>0.5401618603761323</v>
      </c>
      <c r="D15" s="148">
        <v>5.000000000000001</v>
      </c>
    </row>
    <row r="16" spans="1:4" ht="15">
      <c r="A16" s="43"/>
      <c r="B16" s="84" t="s">
        <v>50</v>
      </c>
      <c r="C16" s="79">
        <v>0.3208335777428661</v>
      </c>
      <c r="D16" s="148">
        <v>7.354545454545455</v>
      </c>
    </row>
    <row r="17" spans="1:4" ht="15">
      <c r="A17" s="43"/>
      <c r="B17" s="84" t="s">
        <v>26</v>
      </c>
      <c r="C17" s="79">
        <v>0.4993112995357967</v>
      </c>
      <c r="D17" s="148">
        <v>5.8090909090909095</v>
      </c>
    </row>
    <row r="18" spans="1:4" ht="15">
      <c r="A18" s="43"/>
      <c r="B18" s="84" t="s">
        <v>34</v>
      </c>
      <c r="C18" s="79">
        <v>0.462306808550711</v>
      </c>
      <c r="D18" s="148"/>
    </row>
    <row r="19" spans="1:4" ht="15">
      <c r="A19" s="43"/>
      <c r="B19" s="84" t="s">
        <v>63</v>
      </c>
      <c r="C19" s="79">
        <v>0.4393571060333932</v>
      </c>
      <c r="D19" s="148"/>
    </row>
    <row r="20" spans="1:4" ht="15">
      <c r="A20" s="43"/>
      <c r="B20" s="84" t="s">
        <v>1</v>
      </c>
      <c r="C20" s="79">
        <v>0.4184670588168514</v>
      </c>
      <c r="D20" s="148">
        <v>7.2727272727272725</v>
      </c>
    </row>
    <row r="21" spans="1:4" ht="15">
      <c r="A21" s="43"/>
      <c r="B21" s="84" t="s">
        <v>9</v>
      </c>
      <c r="C21" s="79">
        <v>0.29661717407165206</v>
      </c>
      <c r="D21" s="148"/>
    </row>
    <row r="22" spans="1:4" ht="15">
      <c r="A22" s="43"/>
      <c r="B22" s="84" t="s">
        <v>10</v>
      </c>
      <c r="C22" s="79">
        <v>0.4624220120655762</v>
      </c>
      <c r="D22" s="148">
        <v>7.454545454545454</v>
      </c>
    </row>
    <row r="23" spans="1:4" ht="15">
      <c r="A23" s="43"/>
      <c r="B23" s="84" t="s">
        <v>18</v>
      </c>
      <c r="C23" s="79">
        <v>0.4513245331519318</v>
      </c>
      <c r="D23" s="148">
        <v>5.48</v>
      </c>
    </row>
    <row r="24" spans="1:4" ht="15">
      <c r="A24" s="43"/>
      <c r="B24" s="84" t="s">
        <v>2</v>
      </c>
      <c r="C24" s="79">
        <v>0.44416250026220905</v>
      </c>
      <c r="D24" s="148">
        <v>4.963636363636363</v>
      </c>
    </row>
    <row r="25" spans="1:4" ht="15">
      <c r="A25" s="43"/>
      <c r="B25" s="84" t="s">
        <v>46</v>
      </c>
      <c r="C25" s="79">
        <v>0.46308520379170504</v>
      </c>
      <c r="D25" s="148">
        <v>5.836363636363635</v>
      </c>
    </row>
    <row r="26" spans="1:4" ht="15">
      <c r="A26" s="43"/>
      <c r="B26" s="84" t="s">
        <v>35</v>
      </c>
      <c r="C26" s="79">
        <v>0.47617517851883323</v>
      </c>
      <c r="D26" s="148"/>
    </row>
    <row r="27" spans="1:4" ht="15">
      <c r="A27" s="43"/>
      <c r="B27" s="84" t="s">
        <v>20</v>
      </c>
      <c r="C27" s="79">
        <v>0.35267631665684224</v>
      </c>
      <c r="D27" s="148">
        <v>7.1</v>
      </c>
    </row>
    <row r="28" spans="1:4" ht="15">
      <c r="A28" s="43"/>
      <c r="B28" s="84" t="s">
        <v>36</v>
      </c>
      <c r="C28" s="79">
        <v>0.4649536201743379</v>
      </c>
      <c r="D28" s="148">
        <v>5.490909090909091</v>
      </c>
    </row>
    <row r="29" spans="1:4" ht="15">
      <c r="A29" s="43"/>
      <c r="B29" s="84" t="s">
        <v>30</v>
      </c>
      <c r="C29" s="79">
        <v>0.4349888051215157</v>
      </c>
      <c r="D29" s="148">
        <v>5.927272727272726</v>
      </c>
    </row>
    <row r="30" spans="1:4" ht="15">
      <c r="A30" s="43"/>
      <c r="B30" s="84" t="s">
        <v>12</v>
      </c>
      <c r="C30" s="139">
        <v>0.46914727467508976</v>
      </c>
      <c r="D30" s="148">
        <v>7.963636363636363</v>
      </c>
    </row>
    <row r="31" spans="2:4" ht="15.75" customHeight="1">
      <c r="B31" s="98" t="s">
        <v>121</v>
      </c>
      <c r="C31" s="149">
        <f>SUM(C3:C30)/28</f>
        <v>0.4518590636769854</v>
      </c>
      <c r="D31" s="149"/>
    </row>
  </sheetData>
  <conditionalFormatting sqref="C3:C31">
    <cfRule type="dataBar" priority="4">
      <dataBar>
        <cfvo type="min"/>
        <cfvo type="max"/>
        <color rgb="FFFF555A"/>
      </dataBar>
    </cfRule>
  </conditionalFormatting>
  <conditionalFormatting sqref="D3:D31">
    <cfRule type="dataBar" priority="3">
      <dataBar>
        <cfvo type="min"/>
        <cfvo type="max"/>
        <color rgb="FFFF555A"/>
      </dataBar>
    </cfRule>
  </conditionalFormatting>
  <conditionalFormatting sqref="C3:C30">
    <cfRule type="dataBar" priority="1">
      <dataBar>
        <cfvo type="min"/>
        <cfvo type="max"/>
        <color rgb="FFFF555A"/>
      </dataBar>
    </cfRule>
  </conditionalFormatting>
  <hyperlinks>
    <hyperlink ref="B17" r:id="rId1" display="_edn5"/>
    <hyperlink ref="B19" r:id="rId2" display="_ednref5"/>
    <hyperlink ref="B14" location="_edn4" display="_edn4"/>
    <hyperlink ref="B29" r:id="rId3" display="_edn7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"/>
  <sheetViews>
    <sheetView showGridLines="0" tabSelected="1" workbookViewId="0" topLeftCell="A1">
      <selection activeCell="C9" sqref="C9"/>
    </sheetView>
  </sheetViews>
  <sheetFormatPr defaultColWidth="11.421875" defaultRowHeight="47.25" customHeight="1"/>
  <cols>
    <col min="1" max="1" width="4.00390625" style="6" customWidth="1"/>
    <col min="2" max="2" width="12.57421875" style="6" customWidth="1"/>
    <col min="3" max="4" width="12.00390625" style="154" customWidth="1"/>
    <col min="5" max="5" width="10.421875" style="154" customWidth="1"/>
    <col min="6" max="6" width="12.00390625" style="9" customWidth="1"/>
    <col min="7" max="7" width="11.28125" style="6" customWidth="1"/>
    <col min="8" max="8" width="14.28125" style="17" customWidth="1"/>
    <col min="9" max="9" width="14.28125" style="6" customWidth="1"/>
    <col min="10" max="10" width="16.8515625" style="6" customWidth="1"/>
    <col min="11" max="11" width="10.00390625" style="6" customWidth="1"/>
    <col min="12" max="12" width="14.8515625" style="6" customWidth="1"/>
    <col min="13" max="13" width="12.8515625" style="6" customWidth="1"/>
    <col min="14" max="14" width="16.57421875" style="6" customWidth="1"/>
    <col min="15" max="15" width="12.00390625" style="6" bestFit="1" customWidth="1"/>
    <col min="16" max="16" width="14.7109375" style="6" customWidth="1"/>
    <col min="17" max="16384" width="11.421875" style="6" customWidth="1"/>
  </cols>
  <sheetData>
    <row r="1" spans="2:10" ht="27.75" customHeight="1">
      <c r="B1" s="28" t="s">
        <v>174</v>
      </c>
      <c r="D1" s="155"/>
      <c r="E1" s="155"/>
      <c r="F1" s="155"/>
      <c r="G1" s="156"/>
      <c r="H1" s="157"/>
      <c r="I1" s="156"/>
      <c r="J1" s="5"/>
    </row>
    <row r="2" spans="2:7" ht="12.75">
      <c r="B2" s="8"/>
      <c r="F2" s="158"/>
      <c r="G2" s="159"/>
    </row>
    <row r="3" spans="2:8" ht="51">
      <c r="B3" s="160" t="s">
        <v>19</v>
      </c>
      <c r="C3" s="161" t="s">
        <v>28</v>
      </c>
      <c r="D3" s="161" t="s">
        <v>17</v>
      </c>
      <c r="E3" s="161" t="s">
        <v>13</v>
      </c>
      <c r="F3" s="160" t="s">
        <v>40</v>
      </c>
      <c r="H3" s="6"/>
    </row>
    <row r="4" spans="2:7" s="7" customFormat="1" ht="15.75" customHeight="1">
      <c r="B4" s="162" t="s">
        <v>0</v>
      </c>
      <c r="C4" s="163">
        <v>18825</v>
      </c>
      <c r="D4" s="163">
        <v>9230</v>
      </c>
      <c r="E4" s="163">
        <v>2400</v>
      </c>
      <c r="F4" s="163">
        <v>1647.7526000000003</v>
      </c>
      <c r="G4" s="164"/>
    </row>
    <row r="5" ht="16.5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workbookViewId="0" topLeftCell="A1">
      <selection activeCell="M23" sqref="M23"/>
    </sheetView>
  </sheetViews>
  <sheetFormatPr defaultColWidth="11.421875" defaultRowHeight="15"/>
  <cols>
    <col min="1" max="1" width="4.140625" style="36" customWidth="1"/>
    <col min="2" max="2" width="13.7109375" style="36" customWidth="1"/>
    <col min="3" max="3" width="1.421875" style="36" customWidth="1"/>
    <col min="4" max="4" width="13.7109375" style="36" customWidth="1"/>
    <col min="5" max="5" width="0.9921875" style="36" customWidth="1"/>
    <col min="6" max="6" width="13.7109375" style="36" customWidth="1"/>
    <col min="7" max="7" width="0.9921875" style="36" customWidth="1"/>
    <col min="8" max="8" width="13.7109375" style="36" customWidth="1"/>
    <col min="9" max="9" width="0.9921875" style="36" customWidth="1"/>
    <col min="10" max="10" width="13.7109375" style="36" customWidth="1"/>
    <col min="11" max="11" width="0.9921875" style="36" customWidth="1"/>
    <col min="12" max="12" width="13.7109375" style="36" customWidth="1"/>
    <col min="13" max="16384" width="11.421875" style="36" customWidth="1"/>
  </cols>
  <sheetData>
    <row r="1" ht="15.75">
      <c r="B1" s="28" t="s">
        <v>172</v>
      </c>
    </row>
    <row r="2" ht="15.75">
      <c r="B2" s="28"/>
    </row>
    <row r="3" spans="2:12" ht="21.75" customHeight="1">
      <c r="B3" s="106" t="s">
        <v>66</v>
      </c>
      <c r="C3" s="72"/>
      <c r="D3" s="106" t="s">
        <v>41</v>
      </c>
      <c r="E3" s="72"/>
      <c r="F3" s="106" t="s">
        <v>42</v>
      </c>
      <c r="G3" s="72"/>
      <c r="H3" s="106" t="s">
        <v>43</v>
      </c>
      <c r="I3" s="72"/>
      <c r="J3" s="106" t="s">
        <v>44</v>
      </c>
      <c r="K3" s="72"/>
      <c r="L3" s="106" t="s">
        <v>45</v>
      </c>
    </row>
    <row r="4" spans="1:12" ht="14.25" customHeight="1">
      <c r="A4" s="150"/>
      <c r="B4" s="85"/>
      <c r="C4" s="86"/>
      <c r="D4" s="85"/>
      <c r="E4" s="86"/>
      <c r="F4" s="85"/>
      <c r="G4" s="86"/>
      <c r="H4" s="108" t="s">
        <v>156</v>
      </c>
      <c r="I4" s="86"/>
      <c r="J4" s="108" t="s">
        <v>167</v>
      </c>
      <c r="K4" s="86"/>
      <c r="L4" s="108"/>
    </row>
    <row r="5" spans="1:12" ht="14.25" customHeight="1">
      <c r="A5" s="150"/>
      <c r="B5" s="107"/>
      <c r="C5" s="86"/>
      <c r="D5" s="107"/>
      <c r="E5" s="86"/>
      <c r="F5" s="107"/>
      <c r="G5" s="86"/>
      <c r="H5" s="88" t="s">
        <v>106</v>
      </c>
      <c r="I5" s="86"/>
      <c r="J5" s="89"/>
      <c r="K5" s="86"/>
      <c r="L5" s="88" t="s">
        <v>111</v>
      </c>
    </row>
    <row r="6" spans="1:12" ht="14.25" customHeight="1">
      <c r="A6" s="150"/>
      <c r="B6" s="87"/>
      <c r="C6" s="86"/>
      <c r="D6" s="87"/>
      <c r="E6" s="86"/>
      <c r="F6" s="87"/>
      <c r="G6" s="86"/>
      <c r="H6" s="88" t="s">
        <v>159</v>
      </c>
      <c r="I6" s="86"/>
      <c r="J6" s="87"/>
      <c r="K6" s="86"/>
      <c r="L6" s="87"/>
    </row>
    <row r="7" spans="1:12" ht="14.25" customHeight="1">
      <c r="A7" s="150"/>
      <c r="B7" s="87"/>
      <c r="C7" s="86"/>
      <c r="D7" s="87"/>
      <c r="E7" s="86"/>
      <c r="F7" s="87"/>
      <c r="G7" s="86"/>
      <c r="H7" s="89" t="s">
        <v>107</v>
      </c>
      <c r="I7" s="86"/>
      <c r="J7" s="87"/>
      <c r="K7" s="86"/>
      <c r="L7" s="94"/>
    </row>
    <row r="8" spans="1:12" ht="14.25" customHeight="1">
      <c r="A8" s="150"/>
      <c r="B8" s="87"/>
      <c r="C8" s="86"/>
      <c r="D8" s="87"/>
      <c r="E8" s="86"/>
      <c r="F8" s="88" t="s">
        <v>155</v>
      </c>
      <c r="G8" s="86"/>
      <c r="H8" s="90" t="s">
        <v>158</v>
      </c>
      <c r="I8" s="86"/>
      <c r="J8" s="88" t="s">
        <v>168</v>
      </c>
      <c r="K8" s="86"/>
      <c r="L8" s="87"/>
    </row>
    <row r="9" spans="1:12" ht="14.25" customHeight="1">
      <c r="A9" s="150"/>
      <c r="B9" s="87"/>
      <c r="C9" s="86"/>
      <c r="D9" s="87"/>
      <c r="E9" s="86"/>
      <c r="F9" s="88"/>
      <c r="G9" s="86"/>
      <c r="H9" s="107" t="s">
        <v>157</v>
      </c>
      <c r="I9" s="86"/>
      <c r="J9" s="94"/>
      <c r="K9" s="86"/>
      <c r="L9" s="87"/>
    </row>
    <row r="10" spans="1:12" ht="14.25" customHeight="1">
      <c r="A10" s="150"/>
      <c r="B10" s="87"/>
      <c r="C10" s="86"/>
      <c r="D10" s="87"/>
      <c r="E10" s="86"/>
      <c r="F10" s="88"/>
      <c r="G10" s="86"/>
      <c r="H10" s="88" t="s">
        <v>171</v>
      </c>
      <c r="I10" s="86"/>
      <c r="J10" s="94"/>
      <c r="K10" s="86"/>
      <c r="L10" s="87"/>
    </row>
    <row r="11" spans="1:12" ht="14.25" customHeight="1">
      <c r="A11" s="150"/>
      <c r="B11" s="87"/>
      <c r="C11" s="86"/>
      <c r="D11" s="87"/>
      <c r="E11" s="86"/>
      <c r="F11" s="87"/>
      <c r="G11" s="86"/>
      <c r="H11" s="88" t="s">
        <v>108</v>
      </c>
      <c r="I11" s="86"/>
      <c r="J11" s="88" t="s">
        <v>109</v>
      </c>
      <c r="K11" s="86"/>
      <c r="L11" s="87"/>
    </row>
    <row r="12" spans="1:12" ht="14.25" customHeight="1">
      <c r="A12" s="150"/>
      <c r="B12" s="94"/>
      <c r="C12" s="86"/>
      <c r="D12" s="87"/>
      <c r="E12" s="91"/>
      <c r="F12" s="94"/>
      <c r="G12" s="86"/>
      <c r="H12" s="88" t="s">
        <v>160</v>
      </c>
      <c r="I12" s="86"/>
      <c r="J12" s="88" t="s">
        <v>169</v>
      </c>
      <c r="K12" s="86"/>
      <c r="L12" s="87"/>
    </row>
    <row r="13" spans="1:12" ht="14.25" customHeight="1">
      <c r="A13" s="150"/>
      <c r="B13" s="87"/>
      <c r="C13" s="86"/>
      <c r="D13" s="87"/>
      <c r="E13" s="86"/>
      <c r="F13" s="87"/>
      <c r="G13" s="86"/>
      <c r="H13" s="88" t="s">
        <v>162</v>
      </c>
      <c r="I13" s="86"/>
      <c r="J13" s="94"/>
      <c r="K13" s="86"/>
      <c r="L13" s="87"/>
    </row>
    <row r="14" spans="1:12" ht="14.25" customHeight="1">
      <c r="A14" s="150"/>
      <c r="B14" s="87"/>
      <c r="C14" s="86"/>
      <c r="D14" s="87"/>
      <c r="E14" s="86"/>
      <c r="F14" s="88" t="s">
        <v>70</v>
      </c>
      <c r="G14" s="86"/>
      <c r="H14" s="87" t="s">
        <v>166</v>
      </c>
      <c r="I14" s="86"/>
      <c r="J14" s="94"/>
      <c r="K14" s="86"/>
      <c r="L14" s="87"/>
    </row>
    <row r="15" spans="1:12" ht="14.25" customHeight="1">
      <c r="A15" s="150"/>
      <c r="B15" s="87"/>
      <c r="C15" s="86"/>
      <c r="D15" s="88" t="s">
        <v>154</v>
      </c>
      <c r="E15" s="86"/>
      <c r="F15" s="87"/>
      <c r="G15" s="86"/>
      <c r="H15" s="88" t="s">
        <v>71</v>
      </c>
      <c r="I15" s="86"/>
      <c r="J15" s="87"/>
      <c r="K15" s="86"/>
      <c r="L15" s="87"/>
    </row>
    <row r="16" spans="1:12" ht="14.25" customHeight="1">
      <c r="A16" s="150"/>
      <c r="B16" s="94"/>
      <c r="C16" s="86"/>
      <c r="D16" s="87"/>
      <c r="E16" s="86"/>
      <c r="F16" s="87"/>
      <c r="G16" s="86"/>
      <c r="H16" s="88" t="s">
        <v>163</v>
      </c>
      <c r="I16" s="86"/>
      <c r="J16" s="87"/>
      <c r="K16" s="86"/>
      <c r="L16" s="87"/>
    </row>
    <row r="17" spans="1:12" ht="14.25" customHeight="1">
      <c r="A17" s="150"/>
      <c r="B17" s="94"/>
      <c r="C17" s="86"/>
      <c r="D17" s="94"/>
      <c r="E17" s="86"/>
      <c r="F17" s="87"/>
      <c r="G17" s="86"/>
      <c r="H17" s="88" t="s">
        <v>164</v>
      </c>
      <c r="I17" s="86"/>
      <c r="J17" s="94"/>
      <c r="K17" s="86"/>
      <c r="L17" s="87"/>
    </row>
    <row r="18" spans="1:12" ht="14.25" customHeight="1">
      <c r="A18" s="150"/>
      <c r="B18" s="94"/>
      <c r="C18" s="86"/>
      <c r="D18" s="94"/>
      <c r="E18" s="86"/>
      <c r="F18" s="87"/>
      <c r="G18" s="86"/>
      <c r="H18" s="88" t="s">
        <v>161</v>
      </c>
      <c r="I18" s="86"/>
      <c r="J18" s="94"/>
      <c r="K18" s="86"/>
      <c r="L18" s="87"/>
    </row>
    <row r="19" spans="1:12" ht="14.25" customHeight="1">
      <c r="A19" s="150"/>
      <c r="B19" s="87"/>
      <c r="C19" s="86"/>
      <c r="D19" s="87"/>
      <c r="E19" s="86"/>
      <c r="F19" s="88"/>
      <c r="G19" s="86"/>
      <c r="H19" s="89" t="s">
        <v>165</v>
      </c>
      <c r="I19" s="86"/>
      <c r="J19" s="88" t="s">
        <v>110</v>
      </c>
      <c r="K19" s="86"/>
      <c r="L19" s="87"/>
    </row>
    <row r="20" spans="1:12" ht="14.25" customHeight="1">
      <c r="A20" s="150"/>
      <c r="B20" s="93" t="s">
        <v>153</v>
      </c>
      <c r="C20" s="86"/>
      <c r="D20" s="93" t="s">
        <v>105</v>
      </c>
      <c r="E20" s="86"/>
      <c r="F20" s="151"/>
      <c r="G20" s="86"/>
      <c r="H20" s="151"/>
      <c r="I20" s="86"/>
      <c r="J20" s="93" t="s">
        <v>170</v>
      </c>
      <c r="K20" s="86"/>
      <c r="L20" s="92"/>
    </row>
    <row r="21" spans="1:12" ht="14.25" customHeight="1">
      <c r="A21" s="150"/>
      <c r="B21" s="150"/>
      <c r="C21" s="150"/>
      <c r="D21" s="150"/>
      <c r="E21" s="86"/>
      <c r="F21" s="150"/>
      <c r="G21" s="86"/>
      <c r="H21" s="150"/>
      <c r="I21" s="86"/>
      <c r="J21" s="150"/>
      <c r="K21" s="86"/>
      <c r="L21" s="86"/>
    </row>
    <row r="22" spans="1:12" ht="14.25" customHeight="1">
      <c r="A22" s="150"/>
      <c r="B22" s="150"/>
      <c r="C22" s="150"/>
      <c r="D22" s="150"/>
      <c r="E22" s="86"/>
      <c r="F22" s="150"/>
      <c r="G22" s="86"/>
      <c r="H22" s="91"/>
      <c r="I22" s="86"/>
      <c r="J22" s="150"/>
      <c r="K22" s="86"/>
      <c r="L22" s="86"/>
    </row>
  </sheetData>
  <hyperlinks>
    <hyperlink ref="H7" r:id="rId1" display="E:\2013 Fardeau Fiscal\IEM LibérationFiscale&amp;amp;Sociale 2013 Déf.xlsx - 'Calendrier 2013'!_edn7"/>
  </hyperlinks>
  <printOptions/>
  <pageMargins left="0.7" right="0.7" top="0.75" bottom="0.75" header="0.3" footer="0.3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workbookViewId="0" topLeftCell="A1">
      <selection activeCell="B41" sqref="B41"/>
    </sheetView>
  </sheetViews>
  <sheetFormatPr defaultColWidth="11.421875" defaultRowHeight="15"/>
  <cols>
    <col min="1" max="1" width="4.00390625" style="6" customWidth="1"/>
    <col min="2" max="2" width="18.28125" style="6" customWidth="1"/>
    <col min="3" max="3" width="5.421875" style="6" hidden="1" customWidth="1"/>
    <col min="4" max="4" width="10.8515625" style="26" customWidth="1"/>
    <col min="5" max="7" width="12.00390625" style="26" customWidth="1"/>
    <col min="8" max="8" width="13.00390625" style="26" customWidth="1"/>
    <col min="9" max="9" width="12.00390625" style="26" customWidth="1"/>
    <col min="10" max="10" width="12.00390625" style="9" customWidth="1"/>
    <col min="11" max="11" width="11.421875" style="9" customWidth="1"/>
    <col min="12" max="12" width="11.140625" style="6" customWidth="1"/>
    <col min="13" max="13" width="11.421875" style="6" customWidth="1"/>
    <col min="14" max="14" width="12.421875" style="6" customWidth="1"/>
    <col min="15" max="15" width="12.00390625" style="6" customWidth="1"/>
    <col min="16" max="16" width="18.8515625" style="6" customWidth="1"/>
    <col min="17" max="17" width="9.8515625" style="6" customWidth="1"/>
    <col min="18" max="16384" width="11.421875" style="6" customWidth="1"/>
  </cols>
  <sheetData>
    <row r="1" spans="2:15" ht="15.75">
      <c r="B1" s="28" t="s">
        <v>125</v>
      </c>
      <c r="C1" s="28"/>
      <c r="G1" s="10"/>
      <c r="H1" s="10"/>
      <c r="I1" s="10"/>
      <c r="J1" s="10"/>
      <c r="L1" s="4"/>
      <c r="M1" s="4"/>
      <c r="N1" s="4"/>
      <c r="O1" s="5"/>
    </row>
    <row r="2" spans="2:10" ht="12.75" customHeight="1">
      <c r="B2" s="8"/>
      <c r="C2" s="8"/>
      <c r="J2" s="11"/>
    </row>
    <row r="3" spans="2:16" ht="66" customHeight="1">
      <c r="B3" s="80" t="s">
        <v>19</v>
      </c>
      <c r="C3" s="80" t="s">
        <v>72</v>
      </c>
      <c r="D3" s="124" t="s">
        <v>16</v>
      </c>
      <c r="E3" s="114" t="s">
        <v>28</v>
      </c>
      <c r="F3" s="114" t="s">
        <v>15</v>
      </c>
      <c r="G3" s="114" t="s">
        <v>17</v>
      </c>
      <c r="H3" s="114" t="s">
        <v>13</v>
      </c>
      <c r="I3" s="114" t="s">
        <v>21</v>
      </c>
      <c r="J3" s="80" t="s">
        <v>40</v>
      </c>
      <c r="K3" s="125" t="s">
        <v>27</v>
      </c>
      <c r="L3" s="126" t="s">
        <v>14</v>
      </c>
      <c r="M3" s="127" t="s">
        <v>22</v>
      </c>
      <c r="N3" s="171" t="s">
        <v>126</v>
      </c>
      <c r="O3" s="172"/>
      <c r="P3" s="80" t="s">
        <v>19</v>
      </c>
    </row>
    <row r="4" spans="2:17" ht="15">
      <c r="B4" s="43" t="s">
        <v>8</v>
      </c>
      <c r="C4" s="43" t="s">
        <v>173</v>
      </c>
      <c r="D4" s="44">
        <v>53877.41</v>
      </c>
      <c r="E4" s="44">
        <v>8707</v>
      </c>
      <c r="F4" s="44">
        <v>45170.41</v>
      </c>
      <c r="G4" s="44">
        <v>9226</v>
      </c>
      <c r="H4" s="44">
        <v>8536</v>
      </c>
      <c r="I4" s="44">
        <v>27408.41</v>
      </c>
      <c r="J4" s="44">
        <v>1692.4693175000002</v>
      </c>
      <c r="K4" s="115">
        <v>28161.4693175</v>
      </c>
      <c r="L4" s="111">
        <v>0.522695306205328</v>
      </c>
      <c r="M4" s="115">
        <v>25715.9406825</v>
      </c>
      <c r="N4" s="116">
        <v>42195.78378676494</v>
      </c>
      <c r="O4" s="103" t="s">
        <v>93</v>
      </c>
      <c r="P4" s="43" t="s">
        <v>8</v>
      </c>
      <c r="Q4" s="73"/>
    </row>
    <row r="5" spans="2:17" ht="15">
      <c r="B5" s="69" t="s">
        <v>3</v>
      </c>
      <c r="C5" s="69" t="s">
        <v>173</v>
      </c>
      <c r="D5" s="65">
        <v>54742.83</v>
      </c>
      <c r="E5" s="65">
        <v>13050</v>
      </c>
      <c r="F5" s="65">
        <v>41692.83</v>
      </c>
      <c r="G5" s="65">
        <v>7534</v>
      </c>
      <c r="H5" s="65">
        <v>8645</v>
      </c>
      <c r="I5" s="65">
        <v>25513.83</v>
      </c>
      <c r="J5" s="65">
        <v>1658.3989500000005</v>
      </c>
      <c r="K5" s="118">
        <v>30887.39895</v>
      </c>
      <c r="L5" s="112">
        <v>0.5642272960678137</v>
      </c>
      <c r="M5" s="118">
        <v>23855.431050000003</v>
      </c>
      <c r="N5" s="119">
        <v>42210.94296306475</v>
      </c>
      <c r="O5" s="104" t="s">
        <v>89</v>
      </c>
      <c r="P5" s="69" t="s">
        <v>3</v>
      </c>
      <c r="Q5" s="73"/>
    </row>
    <row r="6" spans="2:17" ht="15">
      <c r="B6" s="43" t="s">
        <v>4</v>
      </c>
      <c r="C6" s="43" t="s">
        <v>173</v>
      </c>
      <c r="D6" s="44">
        <v>62111.32</v>
      </c>
      <c r="E6" s="44">
        <v>15300.84</v>
      </c>
      <c r="F6" s="44">
        <v>46810.48</v>
      </c>
      <c r="G6" s="44">
        <v>6087.36</v>
      </c>
      <c r="H6" s="44">
        <v>13707.3</v>
      </c>
      <c r="I6" s="44">
        <v>27015.82</v>
      </c>
      <c r="J6" s="44">
        <v>1843.8297150000003</v>
      </c>
      <c r="K6" s="115">
        <v>36939.329715</v>
      </c>
      <c r="L6" s="111">
        <v>0.5947278163626212</v>
      </c>
      <c r="M6" s="115">
        <v>25171.990285</v>
      </c>
      <c r="N6" s="116">
        <v>42222.07565297236</v>
      </c>
      <c r="O6" s="103" t="s">
        <v>80</v>
      </c>
      <c r="P6" s="43" t="s">
        <v>4</v>
      </c>
      <c r="Q6" s="73"/>
    </row>
    <row r="7" spans="2:17" ht="15">
      <c r="B7" s="69" t="s">
        <v>176</v>
      </c>
      <c r="C7" s="69"/>
      <c r="D7" s="65">
        <v>5582.66</v>
      </c>
      <c r="E7" s="65">
        <v>827.25</v>
      </c>
      <c r="F7" s="65">
        <v>4755.41</v>
      </c>
      <c r="G7" s="65">
        <v>613.54</v>
      </c>
      <c r="H7" s="65">
        <v>414.14</v>
      </c>
      <c r="I7" s="65">
        <v>3727.74</v>
      </c>
      <c r="J7" s="65">
        <v>242.3031</v>
      </c>
      <c r="K7" s="118">
        <v>2097.2331</v>
      </c>
      <c r="L7" s="112">
        <v>0.37566914338326174</v>
      </c>
      <c r="M7" s="118">
        <v>3485.4368999999997</v>
      </c>
      <c r="N7" s="119">
        <v>42142.11923733489</v>
      </c>
      <c r="O7" s="104" t="s">
        <v>87</v>
      </c>
      <c r="P7" s="69" t="s">
        <v>24</v>
      </c>
      <c r="Q7" s="73"/>
    </row>
    <row r="8" spans="2:17" ht="15">
      <c r="B8" s="43" t="s">
        <v>177</v>
      </c>
      <c r="C8" s="43" t="s">
        <v>173</v>
      </c>
      <c r="D8" s="44">
        <v>26355</v>
      </c>
      <c r="E8" s="44">
        <v>2781</v>
      </c>
      <c r="F8" s="44">
        <v>23574</v>
      </c>
      <c r="G8" s="44">
        <v>1839</v>
      </c>
      <c r="H8" s="44">
        <v>502</v>
      </c>
      <c r="I8" s="44">
        <v>21233</v>
      </c>
      <c r="J8" s="44">
        <v>1311.13775</v>
      </c>
      <c r="K8" s="115">
        <v>6433.13775</v>
      </c>
      <c r="L8" s="111">
        <v>0.24409553215708593</v>
      </c>
      <c r="M8" s="115">
        <v>19921.86225</v>
      </c>
      <c r="N8" s="116">
        <v>42094.094869237335</v>
      </c>
      <c r="O8" s="103" t="s">
        <v>78</v>
      </c>
      <c r="P8" s="43" t="s">
        <v>5</v>
      </c>
      <c r="Q8" s="73"/>
    </row>
    <row r="9" spans="2:17" ht="15">
      <c r="B9" s="69" t="s">
        <v>178</v>
      </c>
      <c r="C9" s="69"/>
      <c r="D9" s="65">
        <v>14554.88</v>
      </c>
      <c r="E9" s="65">
        <v>2136.09</v>
      </c>
      <c r="F9" s="65">
        <v>12418.8</v>
      </c>
      <c r="G9" s="65">
        <v>2483.76</v>
      </c>
      <c r="H9" s="65">
        <v>1387.56</v>
      </c>
      <c r="I9" s="65">
        <v>8547.48</v>
      </c>
      <c r="J9" s="65">
        <v>694.48275</v>
      </c>
      <c r="K9" s="118">
        <v>6701.89275</v>
      </c>
      <c r="L9" s="112">
        <v>0.4604567505881189</v>
      </c>
      <c r="M9" s="118">
        <v>7852.997249999999</v>
      </c>
      <c r="N9" s="119">
        <v>42173.06671396466</v>
      </c>
      <c r="O9" s="104" t="s">
        <v>98</v>
      </c>
      <c r="P9" s="69" t="s">
        <v>73</v>
      </c>
      <c r="Q9" s="73"/>
    </row>
    <row r="10" spans="2:17" ht="15">
      <c r="B10" s="43" t="s">
        <v>6</v>
      </c>
      <c r="C10" s="43"/>
      <c r="D10" s="44">
        <v>53455.76</v>
      </c>
      <c r="E10" s="44">
        <v>290.2</v>
      </c>
      <c r="F10" s="44">
        <v>53165.57</v>
      </c>
      <c r="G10" s="44">
        <v>145.1</v>
      </c>
      <c r="H10" s="44">
        <v>19924.36</v>
      </c>
      <c r="I10" s="44">
        <v>33096.1</v>
      </c>
      <c r="J10" s="44">
        <v>2689.058125</v>
      </c>
      <c r="K10" s="115">
        <v>23048.718125</v>
      </c>
      <c r="L10" s="111">
        <v>0.43117370560253937</v>
      </c>
      <c r="M10" s="115">
        <v>30407.041875</v>
      </c>
      <c r="N10" s="116">
        <v>42162.37840254493</v>
      </c>
      <c r="O10" s="103" t="s">
        <v>99</v>
      </c>
      <c r="P10" s="43" t="s">
        <v>6</v>
      </c>
      <c r="Q10" s="73"/>
    </row>
    <row r="11" spans="2:17" ht="15">
      <c r="B11" s="69" t="s">
        <v>11</v>
      </c>
      <c r="C11" s="69" t="s">
        <v>173</v>
      </c>
      <c r="D11" s="65">
        <v>33808.93</v>
      </c>
      <c r="E11" s="65">
        <v>7782</v>
      </c>
      <c r="F11" s="65">
        <v>26026.93</v>
      </c>
      <c r="G11" s="65">
        <v>1653</v>
      </c>
      <c r="H11" s="65">
        <v>3751</v>
      </c>
      <c r="I11" s="65">
        <v>20622.93</v>
      </c>
      <c r="J11" s="65">
        <v>1407.5149725</v>
      </c>
      <c r="K11" s="118">
        <v>14593.514972500001</v>
      </c>
      <c r="L11" s="112">
        <v>0.4316467564190881</v>
      </c>
      <c r="M11" s="118">
        <v>19215.4150275</v>
      </c>
      <c r="N11" s="119">
        <v>42162.551066092965</v>
      </c>
      <c r="O11" s="104" t="s">
        <v>90</v>
      </c>
      <c r="P11" s="69" t="s">
        <v>11</v>
      </c>
      <c r="Q11" s="73"/>
    </row>
    <row r="12" spans="2:17" ht="15">
      <c r="B12" s="43" t="s">
        <v>62</v>
      </c>
      <c r="C12" s="43" t="s">
        <v>173</v>
      </c>
      <c r="D12" s="44">
        <v>15629.16</v>
      </c>
      <c r="E12" s="44">
        <v>3965.61</v>
      </c>
      <c r="F12" s="44">
        <v>11663.55</v>
      </c>
      <c r="G12" s="44">
        <v>466.54</v>
      </c>
      <c r="H12" s="44">
        <v>1988.49</v>
      </c>
      <c r="I12" s="44">
        <v>9208.52</v>
      </c>
      <c r="J12" s="44">
        <v>598.5538</v>
      </c>
      <c r="K12" s="115">
        <v>7019.1938</v>
      </c>
      <c r="L12" s="111">
        <v>0.44910883246444466</v>
      </c>
      <c r="M12" s="115">
        <v>8609.9662</v>
      </c>
      <c r="N12" s="116">
        <v>42168.92472384952</v>
      </c>
      <c r="O12" s="103" t="s">
        <v>101</v>
      </c>
      <c r="P12" s="43" t="s">
        <v>62</v>
      </c>
      <c r="Q12" s="73"/>
    </row>
    <row r="13" spans="2:17" ht="15">
      <c r="B13" s="69" t="s">
        <v>7</v>
      </c>
      <c r="C13" s="69" t="s">
        <v>173</v>
      </c>
      <c r="D13" s="65">
        <v>52520.97</v>
      </c>
      <c r="E13" s="65">
        <v>10028</v>
      </c>
      <c r="F13" s="65">
        <v>42492.97</v>
      </c>
      <c r="G13" s="65">
        <v>3411</v>
      </c>
      <c r="H13" s="65">
        <v>9102</v>
      </c>
      <c r="I13" s="65">
        <v>29979.97</v>
      </c>
      <c r="J13" s="65">
        <v>2338.43766</v>
      </c>
      <c r="K13" s="118">
        <v>24879.43766</v>
      </c>
      <c r="L13" s="112">
        <v>0.4737048394193786</v>
      </c>
      <c r="M13" s="118">
        <v>27641.53234</v>
      </c>
      <c r="N13" s="119">
        <v>42177.902266388075</v>
      </c>
      <c r="O13" s="104" t="s">
        <v>102</v>
      </c>
      <c r="P13" s="69" t="s">
        <v>7</v>
      </c>
      <c r="Q13" s="73"/>
    </row>
    <row r="14" spans="2:17" ht="15">
      <c r="B14" s="43" t="s">
        <v>179</v>
      </c>
      <c r="C14" s="43" t="s">
        <v>173</v>
      </c>
      <c r="D14" s="44">
        <v>55805.04</v>
      </c>
      <c r="E14" s="44">
        <v>18825</v>
      </c>
      <c r="F14" s="44">
        <v>36980.04</v>
      </c>
      <c r="G14" s="44">
        <v>9230</v>
      </c>
      <c r="H14" s="44">
        <v>2400</v>
      </c>
      <c r="I14" s="44">
        <v>25350.04</v>
      </c>
      <c r="J14" s="44">
        <v>1647.7526000000003</v>
      </c>
      <c r="K14" s="115">
        <v>32102.7526</v>
      </c>
      <c r="L14" s="111">
        <v>0.5752661874267987</v>
      </c>
      <c r="M14" s="115">
        <v>23702.2874</v>
      </c>
      <c r="N14" s="116">
        <v>42214.97215841078</v>
      </c>
      <c r="O14" s="103" t="s">
        <v>94</v>
      </c>
      <c r="P14" s="43" t="s">
        <v>0</v>
      </c>
      <c r="Q14" s="73"/>
    </row>
    <row r="15" spans="2:17" ht="15">
      <c r="B15" s="69" t="s">
        <v>25</v>
      </c>
      <c r="C15" s="69" t="s">
        <v>173</v>
      </c>
      <c r="D15" s="65">
        <v>26261.82</v>
      </c>
      <c r="E15" s="65">
        <v>5658</v>
      </c>
      <c r="F15" s="65">
        <v>20603.82</v>
      </c>
      <c r="G15" s="65">
        <v>3400</v>
      </c>
      <c r="H15" s="65">
        <v>3957</v>
      </c>
      <c r="I15" s="65">
        <v>13246.82</v>
      </c>
      <c r="J15" s="65">
        <v>990.1997950000001</v>
      </c>
      <c r="K15" s="118">
        <v>14005.199795</v>
      </c>
      <c r="L15" s="112">
        <v>0.5332912873136744</v>
      </c>
      <c r="M15" s="118">
        <v>12256.620205</v>
      </c>
      <c r="N15" s="119">
        <v>42199.65131986949</v>
      </c>
      <c r="O15" s="104" t="s">
        <v>79</v>
      </c>
      <c r="P15" s="69" t="s">
        <v>25</v>
      </c>
      <c r="Q15" s="73"/>
    </row>
    <row r="16" spans="2:17" ht="15">
      <c r="B16" s="43" t="s">
        <v>33</v>
      </c>
      <c r="C16" s="43"/>
      <c r="D16" s="44">
        <v>11786.81</v>
      </c>
      <c r="E16" s="44">
        <v>2614.19</v>
      </c>
      <c r="F16" s="44">
        <v>9172.61</v>
      </c>
      <c r="G16" s="44">
        <v>1696.93</v>
      </c>
      <c r="H16" s="44">
        <v>1534.31</v>
      </c>
      <c r="I16" s="44">
        <v>5941.37</v>
      </c>
      <c r="J16" s="44">
        <v>521.3552175</v>
      </c>
      <c r="K16" s="115">
        <v>6366.785217500001</v>
      </c>
      <c r="L16" s="111">
        <v>0.5401618603761323</v>
      </c>
      <c r="M16" s="115">
        <v>5420.0147825</v>
      </c>
      <c r="N16" s="116">
        <v>42202.15907903729</v>
      </c>
      <c r="O16" s="103" t="s">
        <v>100</v>
      </c>
      <c r="P16" s="43" t="s">
        <v>33</v>
      </c>
      <c r="Q16" s="73"/>
    </row>
    <row r="17" spans="2:17" ht="15">
      <c r="B17" s="69" t="s">
        <v>50</v>
      </c>
      <c r="C17" s="69" t="s">
        <v>173</v>
      </c>
      <c r="D17" s="65">
        <v>35861.94</v>
      </c>
      <c r="E17" s="65">
        <v>3481</v>
      </c>
      <c r="F17" s="65">
        <v>32380.94</v>
      </c>
      <c r="G17" s="65">
        <v>1295</v>
      </c>
      <c r="H17" s="65">
        <v>4762</v>
      </c>
      <c r="I17" s="65">
        <v>26323.94</v>
      </c>
      <c r="J17" s="65">
        <v>1967.7145150000003</v>
      </c>
      <c r="K17" s="118">
        <v>11505.714515</v>
      </c>
      <c r="L17" s="112">
        <v>0.3208335777428661</v>
      </c>
      <c r="M17" s="118">
        <v>24356.225485</v>
      </c>
      <c r="N17" s="119">
        <v>42122.10425587615</v>
      </c>
      <c r="O17" s="104" t="s">
        <v>77</v>
      </c>
      <c r="P17" s="69" t="s">
        <v>50</v>
      </c>
      <c r="Q17" s="73"/>
    </row>
    <row r="18" spans="2:17" ht="15">
      <c r="B18" s="43" t="s">
        <v>26</v>
      </c>
      <c r="C18" s="43" t="s">
        <v>173</v>
      </c>
      <c r="D18" s="44">
        <v>38573.62</v>
      </c>
      <c r="E18" s="44">
        <v>8870</v>
      </c>
      <c r="F18" s="44">
        <v>29703.62</v>
      </c>
      <c r="G18" s="44">
        <v>2819</v>
      </c>
      <c r="H18" s="44">
        <v>6084</v>
      </c>
      <c r="I18" s="44">
        <v>20800.62</v>
      </c>
      <c r="J18" s="44">
        <v>1487.24433</v>
      </c>
      <c r="K18" s="115">
        <v>19260.24433</v>
      </c>
      <c r="L18" s="111">
        <v>0.4993112995357967</v>
      </c>
      <c r="M18" s="115">
        <v>19313.375669999998</v>
      </c>
      <c r="N18" s="116">
        <v>42187.24862433057</v>
      </c>
      <c r="O18" s="103" t="s">
        <v>97</v>
      </c>
      <c r="P18" s="43" t="s">
        <v>26</v>
      </c>
      <c r="Q18" s="73"/>
    </row>
    <row r="19" spans="2:17" ht="15">
      <c r="B19" s="69" t="s">
        <v>180</v>
      </c>
      <c r="C19" s="69" t="s">
        <v>173</v>
      </c>
      <c r="D19" s="65">
        <v>10619</v>
      </c>
      <c r="E19" s="65">
        <v>2027</v>
      </c>
      <c r="F19" s="65">
        <v>8592</v>
      </c>
      <c r="G19" s="65">
        <v>902</v>
      </c>
      <c r="H19" s="65">
        <v>1562</v>
      </c>
      <c r="I19" s="65">
        <v>6128</v>
      </c>
      <c r="J19" s="65">
        <v>418.236</v>
      </c>
      <c r="K19" s="118">
        <v>4909.236</v>
      </c>
      <c r="L19" s="112">
        <v>0.462306808550711</v>
      </c>
      <c r="M19" s="118">
        <v>5709.764</v>
      </c>
      <c r="N19" s="119">
        <v>42173.74198512101</v>
      </c>
      <c r="O19" s="104" t="s">
        <v>92</v>
      </c>
      <c r="P19" s="69" t="s">
        <v>34</v>
      </c>
      <c r="Q19" s="73"/>
    </row>
    <row r="20" spans="2:17" ht="15">
      <c r="B20" s="43" t="s">
        <v>181</v>
      </c>
      <c r="C20" s="43" t="s">
        <v>173</v>
      </c>
      <c r="D20" s="44">
        <v>12026.4</v>
      </c>
      <c r="E20" s="44">
        <v>2895</v>
      </c>
      <c r="F20" s="44">
        <v>9131.4</v>
      </c>
      <c r="G20" s="44">
        <v>822</v>
      </c>
      <c r="H20" s="44">
        <v>1073</v>
      </c>
      <c r="I20" s="44">
        <v>7236.4</v>
      </c>
      <c r="J20" s="44">
        <v>493.88429999999994</v>
      </c>
      <c r="K20" s="115">
        <v>5283.8843</v>
      </c>
      <c r="L20" s="111">
        <v>0.4393571060333932</v>
      </c>
      <c r="M20" s="115">
        <v>6742.5157</v>
      </c>
      <c r="N20" s="116">
        <v>42165.365343702186</v>
      </c>
      <c r="O20" s="103" t="s">
        <v>95</v>
      </c>
      <c r="P20" s="43" t="s">
        <v>63</v>
      </c>
      <c r="Q20" s="73"/>
    </row>
    <row r="21" spans="2:17" ht="15">
      <c r="B21" s="69" t="s">
        <v>1</v>
      </c>
      <c r="C21" s="69" t="s">
        <v>173</v>
      </c>
      <c r="D21" s="65">
        <v>60779.01</v>
      </c>
      <c r="E21" s="65">
        <v>7877</v>
      </c>
      <c r="F21" s="65">
        <v>52902.01</v>
      </c>
      <c r="G21" s="65">
        <v>6506</v>
      </c>
      <c r="H21" s="65">
        <v>8984</v>
      </c>
      <c r="I21" s="65">
        <v>37412.01</v>
      </c>
      <c r="J21" s="65">
        <v>2067.0135525000005</v>
      </c>
      <c r="K21" s="118">
        <v>25434.0135525</v>
      </c>
      <c r="L21" s="112">
        <v>0.4184670588168514</v>
      </c>
      <c r="M21" s="118">
        <v>35344.9964475</v>
      </c>
      <c r="N21" s="119">
        <v>42157.74047646815</v>
      </c>
      <c r="O21" s="104" t="s">
        <v>76</v>
      </c>
      <c r="P21" s="69" t="s">
        <v>1</v>
      </c>
      <c r="Q21" s="73"/>
    </row>
    <row r="22" spans="2:17" ht="15">
      <c r="B22" s="43" t="s">
        <v>182</v>
      </c>
      <c r="C22" s="43" t="s">
        <v>173</v>
      </c>
      <c r="D22" s="44">
        <v>17447.93</v>
      </c>
      <c r="E22" s="44">
        <v>1586.18</v>
      </c>
      <c r="F22" s="44">
        <v>15861.75</v>
      </c>
      <c r="G22" s="44">
        <v>1586.18</v>
      </c>
      <c r="H22" s="44">
        <v>1240.44</v>
      </c>
      <c r="I22" s="44">
        <v>13035.14</v>
      </c>
      <c r="J22" s="44">
        <v>762.55569</v>
      </c>
      <c r="K22" s="115">
        <v>5175.35569</v>
      </c>
      <c r="L22" s="111">
        <v>0.29661717407165206</v>
      </c>
      <c r="M22" s="115">
        <v>12272.58431</v>
      </c>
      <c r="N22" s="116">
        <v>42113.26526853615</v>
      </c>
      <c r="O22" s="103" t="s">
        <v>86</v>
      </c>
      <c r="P22" s="43" t="s">
        <v>9</v>
      </c>
      <c r="Q22" s="73"/>
    </row>
    <row r="23" spans="2:17" ht="15">
      <c r="B23" s="69" t="s">
        <v>10</v>
      </c>
      <c r="C23" s="69" t="s">
        <v>173</v>
      </c>
      <c r="D23" s="65">
        <v>56826.13</v>
      </c>
      <c r="E23" s="65">
        <v>8717</v>
      </c>
      <c r="F23" s="65">
        <v>48109.13</v>
      </c>
      <c r="G23" s="65">
        <v>6530</v>
      </c>
      <c r="H23" s="65">
        <v>8793</v>
      </c>
      <c r="I23" s="65">
        <v>32786.13</v>
      </c>
      <c r="J23" s="65">
        <v>2237.6533725</v>
      </c>
      <c r="K23" s="118">
        <v>26277.6533725</v>
      </c>
      <c r="L23" s="112">
        <v>0.4624220120655762</v>
      </c>
      <c r="M23" s="118">
        <v>30548.476627499997</v>
      </c>
      <c r="N23" s="119">
        <v>42173.784034403936</v>
      </c>
      <c r="O23" s="104" t="s">
        <v>96</v>
      </c>
      <c r="P23" s="69" t="s">
        <v>10</v>
      </c>
      <c r="Q23" s="73"/>
    </row>
    <row r="24" spans="2:17" ht="15">
      <c r="B24" s="43" t="s">
        <v>18</v>
      </c>
      <c r="C24" s="43"/>
      <c r="D24" s="44">
        <v>11627.98</v>
      </c>
      <c r="E24" s="44">
        <v>1997.37</v>
      </c>
      <c r="F24" s="44">
        <v>9630.61</v>
      </c>
      <c r="G24" s="44">
        <v>2068.24</v>
      </c>
      <c r="H24" s="44">
        <v>666.95</v>
      </c>
      <c r="I24" s="44">
        <v>6895.42</v>
      </c>
      <c r="J24" s="44">
        <v>515.4326450000001</v>
      </c>
      <c r="K24" s="115">
        <v>5247.992644999999</v>
      </c>
      <c r="L24" s="111">
        <v>0.4513245331519318</v>
      </c>
      <c r="M24" s="115">
        <v>6379.987355</v>
      </c>
      <c r="N24" s="116">
        <v>42169.73345460046</v>
      </c>
      <c r="O24" s="103" t="s">
        <v>85</v>
      </c>
      <c r="P24" s="43" t="s">
        <v>18</v>
      </c>
      <c r="Q24" s="73"/>
    </row>
    <row r="25" spans="2:17" ht="15">
      <c r="B25" s="69" t="s">
        <v>2</v>
      </c>
      <c r="C25" s="69" t="s">
        <v>173</v>
      </c>
      <c r="D25" s="65">
        <v>21452.35</v>
      </c>
      <c r="E25" s="65">
        <v>4117</v>
      </c>
      <c r="F25" s="65">
        <v>17335.35</v>
      </c>
      <c r="G25" s="65">
        <v>1907</v>
      </c>
      <c r="H25" s="65">
        <v>2541</v>
      </c>
      <c r="I25" s="65">
        <v>12887.35</v>
      </c>
      <c r="J25" s="65">
        <v>963.3294125000001</v>
      </c>
      <c r="K25" s="118">
        <v>9528.3294125</v>
      </c>
      <c r="L25" s="112">
        <v>0.44416250026220905</v>
      </c>
      <c r="M25" s="118">
        <v>11924.020587500001</v>
      </c>
      <c r="N25" s="119">
        <v>42167.11931259571</v>
      </c>
      <c r="O25" s="104" t="s">
        <v>91</v>
      </c>
      <c r="P25" s="69" t="s">
        <v>2</v>
      </c>
      <c r="Q25" s="73"/>
    </row>
    <row r="26" spans="2:17" ht="15">
      <c r="B26" s="43" t="s">
        <v>46</v>
      </c>
      <c r="C26" s="43"/>
      <c r="D26" s="44">
        <v>14465.26</v>
      </c>
      <c r="E26" s="44">
        <v>3670.29</v>
      </c>
      <c r="F26" s="44">
        <v>10794.96</v>
      </c>
      <c r="G26" s="44">
        <v>1187.46</v>
      </c>
      <c r="H26" s="44">
        <v>1272</v>
      </c>
      <c r="I26" s="44">
        <v>8335.5</v>
      </c>
      <c r="J26" s="44">
        <v>568.897875</v>
      </c>
      <c r="K26" s="115">
        <v>6698.647875</v>
      </c>
      <c r="L26" s="111">
        <v>0.46308520379170504</v>
      </c>
      <c r="M26" s="115">
        <v>7766.602125</v>
      </c>
      <c r="N26" s="116">
        <v>42174.02609938397</v>
      </c>
      <c r="O26" s="103" t="s">
        <v>81</v>
      </c>
      <c r="P26" s="43" t="s">
        <v>46</v>
      </c>
      <c r="Q26" s="73"/>
    </row>
    <row r="27" spans="2:17" ht="15">
      <c r="B27" s="69" t="s">
        <v>183</v>
      </c>
      <c r="C27" s="69"/>
      <c r="D27" s="65">
        <v>7367.57</v>
      </c>
      <c r="E27" s="65">
        <v>1399.56</v>
      </c>
      <c r="F27" s="65">
        <v>5968.01</v>
      </c>
      <c r="G27" s="65">
        <v>984.76</v>
      </c>
      <c r="H27" s="65">
        <v>797.44</v>
      </c>
      <c r="I27" s="65">
        <v>4185.82</v>
      </c>
      <c r="J27" s="65">
        <v>326.49395999999996</v>
      </c>
      <c r="K27" s="118">
        <v>3508.25396</v>
      </c>
      <c r="L27" s="112">
        <v>0.47617517851883323</v>
      </c>
      <c r="M27" s="118">
        <v>3859.32604</v>
      </c>
      <c r="N27" s="119">
        <v>42178.80394015937</v>
      </c>
      <c r="O27" s="104" t="s">
        <v>82</v>
      </c>
      <c r="P27" s="69" t="s">
        <v>35</v>
      </c>
      <c r="Q27" s="73"/>
    </row>
    <row r="28" spans="2:17" ht="15">
      <c r="B28" s="43" t="s">
        <v>20</v>
      </c>
      <c r="C28" s="43"/>
      <c r="D28" s="44">
        <v>50333.73</v>
      </c>
      <c r="E28" s="44">
        <v>4870.13</v>
      </c>
      <c r="F28" s="44">
        <v>45463.61</v>
      </c>
      <c r="G28" s="44">
        <v>4234.5</v>
      </c>
      <c r="H28" s="44">
        <v>6381.81</v>
      </c>
      <c r="I28" s="44">
        <v>34847.3</v>
      </c>
      <c r="J28" s="44">
        <v>2265.0745</v>
      </c>
      <c r="K28" s="115">
        <v>17751.5145</v>
      </c>
      <c r="L28" s="111">
        <v>0.35267631665684224</v>
      </c>
      <c r="M28" s="115">
        <v>32582.225500000004</v>
      </c>
      <c r="N28" s="116">
        <v>42133.72685557975</v>
      </c>
      <c r="O28" s="103" t="s">
        <v>88</v>
      </c>
      <c r="P28" s="43" t="s">
        <v>20</v>
      </c>
      <c r="Q28" s="73"/>
    </row>
    <row r="29" spans="2:17" ht="15">
      <c r="B29" s="69" t="s">
        <v>36</v>
      </c>
      <c r="C29" s="69" t="s">
        <v>173</v>
      </c>
      <c r="D29" s="65">
        <v>13540.37</v>
      </c>
      <c r="E29" s="65">
        <v>3525</v>
      </c>
      <c r="F29" s="65">
        <v>10015.37</v>
      </c>
      <c r="G29" s="65">
        <v>1342</v>
      </c>
      <c r="H29" s="65">
        <v>925</v>
      </c>
      <c r="I29" s="65">
        <v>7748.37</v>
      </c>
      <c r="J29" s="65">
        <v>503.6440500000001</v>
      </c>
      <c r="K29" s="118">
        <v>6295.64405</v>
      </c>
      <c r="L29" s="112">
        <v>0.4649536201743379</v>
      </c>
      <c r="M29" s="118">
        <v>7244.72595</v>
      </c>
      <c r="N29" s="119">
        <v>42174.70807136363</v>
      </c>
      <c r="O29" s="104" t="s">
        <v>83</v>
      </c>
      <c r="P29" s="69" t="s">
        <v>36</v>
      </c>
      <c r="Q29" s="73"/>
    </row>
    <row r="30" spans="2:17" ht="13.5" customHeight="1">
      <c r="B30" s="43" t="s">
        <v>30</v>
      </c>
      <c r="C30" s="43" t="s">
        <v>173</v>
      </c>
      <c r="D30" s="44">
        <v>20445.51</v>
      </c>
      <c r="E30" s="44">
        <v>2835</v>
      </c>
      <c r="F30" s="44">
        <v>17610.51</v>
      </c>
      <c r="G30" s="44">
        <v>3892</v>
      </c>
      <c r="H30" s="44">
        <v>1277</v>
      </c>
      <c r="I30" s="44">
        <v>12441.51</v>
      </c>
      <c r="J30" s="44">
        <v>889.5679650000001</v>
      </c>
      <c r="K30" s="115">
        <v>8893.567965</v>
      </c>
      <c r="L30" s="111">
        <v>0.4349888051215157</v>
      </c>
      <c r="M30" s="115">
        <v>11551.942035</v>
      </c>
      <c r="N30" s="116">
        <v>42163.77091386935</v>
      </c>
      <c r="O30" s="103" t="s">
        <v>103</v>
      </c>
      <c r="P30" s="43" t="s">
        <v>30</v>
      </c>
      <c r="Q30" s="73"/>
    </row>
    <row r="31" spans="2:17" ht="15">
      <c r="B31" s="69" t="s">
        <v>12</v>
      </c>
      <c r="C31" s="69"/>
      <c r="D31" s="65">
        <v>54326.55</v>
      </c>
      <c r="E31" s="65">
        <v>12988.43</v>
      </c>
      <c r="F31" s="65">
        <v>41338.12</v>
      </c>
      <c r="G31" s="65">
        <v>0</v>
      </c>
      <c r="H31" s="65">
        <v>9948.3</v>
      </c>
      <c r="I31" s="65">
        <v>31389.82</v>
      </c>
      <c r="J31" s="65">
        <v>2550.422875</v>
      </c>
      <c r="K31" s="118">
        <v>25487.152875</v>
      </c>
      <c r="L31" s="112">
        <v>0.46914727467508976</v>
      </c>
      <c r="M31" s="118">
        <v>28839.397125</v>
      </c>
      <c r="N31" s="119">
        <v>42176.23875525641</v>
      </c>
      <c r="O31" s="104" t="s">
        <v>84</v>
      </c>
      <c r="P31" s="69" t="s">
        <v>12</v>
      </c>
      <c r="Q31" s="73"/>
    </row>
    <row r="32" spans="2:16" ht="12.75" customHeight="1">
      <c r="B32" s="66" t="s">
        <v>75</v>
      </c>
      <c r="C32" s="66"/>
      <c r="D32" s="74">
        <f aca="true" t="shared" si="0" ref="D32:M32">SUM(D4:D31)/28</f>
        <v>31863.78357142857</v>
      </c>
      <c r="E32" s="74">
        <f t="shared" si="0"/>
        <v>5815.040714285714</v>
      </c>
      <c r="F32" s="74">
        <f t="shared" si="0"/>
        <v>26048.743214285707</v>
      </c>
      <c r="G32" s="74">
        <f t="shared" si="0"/>
        <v>2995.084642857143</v>
      </c>
      <c r="H32" s="74">
        <f t="shared" si="0"/>
        <v>4719.896428571429</v>
      </c>
      <c r="I32" s="74">
        <f t="shared" si="0"/>
        <v>18333.762857142858</v>
      </c>
      <c r="J32" s="74">
        <f t="shared" si="0"/>
        <v>1273.3092426785713</v>
      </c>
      <c r="K32" s="74">
        <f t="shared" si="0"/>
        <v>14803.331028392855</v>
      </c>
      <c r="L32" s="113">
        <f t="shared" si="0"/>
        <v>0.4518590636769854</v>
      </c>
      <c r="M32" s="74">
        <f t="shared" si="0"/>
        <v>17060.453614464288</v>
      </c>
      <c r="N32" s="122"/>
      <c r="O32" s="105" t="s">
        <v>74</v>
      </c>
      <c r="P32" s="66" t="s">
        <v>75</v>
      </c>
    </row>
    <row r="33" ht="12.75"/>
    <row r="34" spans="1:4" ht="12.75">
      <c r="A34" s="109"/>
      <c r="B34" s="135" t="s">
        <v>59</v>
      </c>
      <c r="C34" s="135"/>
      <c r="D34" s="168"/>
    </row>
    <row r="35" spans="1:4" ht="12.75">
      <c r="A35" s="109"/>
      <c r="B35" s="135" t="s">
        <v>60</v>
      </c>
      <c r="C35" s="135"/>
      <c r="D35" s="168"/>
    </row>
    <row r="36" spans="1:4" ht="12.75">
      <c r="A36" s="109"/>
      <c r="B36" s="135" t="s">
        <v>61</v>
      </c>
      <c r="C36" s="135"/>
      <c r="D36" s="168"/>
    </row>
    <row r="37" spans="1:4" ht="12.75">
      <c r="A37" s="109"/>
      <c r="B37" s="109" t="s">
        <v>184</v>
      </c>
      <c r="C37" s="135"/>
      <c r="D37" s="168"/>
    </row>
    <row r="38" spans="1:4" ht="12.75">
      <c r="A38" s="109"/>
      <c r="B38" s="109" t="s">
        <v>185</v>
      </c>
      <c r="C38" s="135"/>
      <c r="D38" s="168"/>
    </row>
    <row r="39" spans="1:4" ht="12.75">
      <c r="A39" s="109"/>
      <c r="B39" s="109" t="s">
        <v>186</v>
      </c>
      <c r="C39" s="135"/>
      <c r="D39" s="168"/>
    </row>
    <row r="40" spans="1:14" ht="12.75">
      <c r="A40" s="109"/>
      <c r="B40" s="109" t="s">
        <v>191</v>
      </c>
      <c r="C40" s="109"/>
      <c r="D40" s="168"/>
      <c r="N40" s="5"/>
    </row>
    <row r="41" spans="2:17" ht="15">
      <c r="B41" s="109" t="s">
        <v>187</v>
      </c>
      <c r="C41" s="109"/>
      <c r="D41" s="168"/>
      <c r="Q41" s="73"/>
    </row>
    <row r="42" spans="1:2" ht="15">
      <c r="A42" s="109"/>
      <c r="B42" s="109" t="s">
        <v>188</v>
      </c>
    </row>
    <row r="43" spans="1:2" ht="15">
      <c r="A43" s="109"/>
      <c r="B43" s="109" t="s">
        <v>189</v>
      </c>
    </row>
    <row r="44" ht="15">
      <c r="B44" s="109" t="s">
        <v>190</v>
      </c>
    </row>
    <row r="45" ht="15">
      <c r="A45" s="109"/>
    </row>
    <row r="47" ht="15">
      <c r="Q47" s="73"/>
    </row>
    <row r="49" spans="10:13" ht="15">
      <c r="J49" s="26"/>
      <c r="K49" s="152"/>
      <c r="L49" s="152"/>
      <c r="M49" s="152"/>
    </row>
    <row r="50" ht="15">
      <c r="M50"/>
    </row>
    <row r="51" ht="15">
      <c r="M51" s="153"/>
    </row>
  </sheetData>
  <mergeCells count="1">
    <mergeCell ref="N3:O3"/>
  </mergeCells>
  <conditionalFormatting sqref="L4:L5">
    <cfRule type="dataBar" priority="33">
      <dataBar>
        <cfvo type="min"/>
        <cfvo type="max"/>
        <color rgb="FFFF555A"/>
      </dataBar>
    </cfRule>
  </conditionalFormatting>
  <conditionalFormatting sqref="L32">
    <cfRule type="dataBar" priority="34">
      <dataBar>
        <cfvo type="min"/>
        <cfvo type="max"/>
        <color rgb="FFFF555A"/>
      </dataBar>
    </cfRule>
  </conditionalFormatting>
  <conditionalFormatting sqref="L6:L31">
    <cfRule type="dataBar" priority="35">
      <dataBar>
        <cfvo type="min"/>
        <cfvo type="max"/>
        <color rgb="FFFF555A"/>
      </dataBar>
    </cfRule>
  </conditionalFormatting>
  <hyperlinks>
    <hyperlink ref="B18" r:id="rId1" display="_edn5"/>
    <hyperlink ref="B20" r:id="rId2" display="_ednref5"/>
    <hyperlink ref="B15" location="_edn4" display="_edn4"/>
    <hyperlink ref="B30" r:id="rId3" display="_edn7"/>
    <hyperlink ref="P18" r:id="rId4" display="_edn5"/>
    <hyperlink ref="P20" r:id="rId5" display="_ednref5"/>
    <hyperlink ref="P15" location="_edn4" display="_edn4"/>
    <hyperlink ref="P30" r:id="rId6" display="_edn7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8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76"/>
  <sheetViews>
    <sheetView showGridLines="0" workbookViewId="0" topLeftCell="A1">
      <selection activeCell="M18" sqref="M18"/>
    </sheetView>
  </sheetViews>
  <sheetFormatPr defaultColWidth="11.421875" defaultRowHeight="15"/>
  <cols>
    <col min="1" max="1" width="4.00390625" style="6" customWidth="1"/>
    <col min="2" max="2" width="25.140625" style="6" customWidth="1"/>
    <col min="3" max="3" width="10.8515625" style="26" customWidth="1"/>
    <col min="4" max="6" width="12.00390625" style="26" customWidth="1"/>
    <col min="7" max="7" width="10.421875" style="26" customWidth="1"/>
    <col min="8" max="8" width="12.00390625" style="26" customWidth="1"/>
    <col min="9" max="9" width="12.00390625" style="9" customWidth="1"/>
    <col min="10" max="11" width="11.421875" style="9" customWidth="1"/>
    <col min="12" max="12" width="11.28125" style="6" customWidth="1"/>
    <col min="13" max="13" width="20.28125" style="6" customWidth="1"/>
    <col min="14" max="14" width="11.421875" style="6" customWidth="1"/>
    <col min="15" max="15" width="9.28125" style="6" customWidth="1"/>
    <col min="16" max="16" width="14.28125" style="17" customWidth="1"/>
    <col min="17" max="17" width="14.28125" style="6" customWidth="1"/>
    <col min="18" max="18" width="16.8515625" style="6" customWidth="1"/>
    <col min="19" max="19" width="10.00390625" style="6" customWidth="1"/>
    <col min="20" max="20" width="14.8515625" style="6" customWidth="1"/>
    <col min="21" max="21" width="12.8515625" style="6" customWidth="1"/>
    <col min="22" max="22" width="16.57421875" style="6" customWidth="1"/>
    <col min="23" max="23" width="12.00390625" style="6" bestFit="1" customWidth="1"/>
    <col min="24" max="24" width="14.7109375" style="6" customWidth="1"/>
    <col min="25" max="16384" width="11.421875" style="6" customWidth="1"/>
  </cols>
  <sheetData>
    <row r="1" spans="2:18" ht="15.75">
      <c r="B1" s="28" t="s">
        <v>174</v>
      </c>
      <c r="F1" s="10"/>
      <c r="G1" s="10"/>
      <c r="H1" s="10"/>
      <c r="I1" s="10"/>
      <c r="L1" s="4"/>
      <c r="M1" s="4"/>
      <c r="N1" s="4"/>
      <c r="O1" s="4"/>
      <c r="P1" s="16"/>
      <c r="Q1" s="4"/>
      <c r="R1" s="5"/>
    </row>
    <row r="2" spans="1:16" s="33" customFormat="1" ht="15">
      <c r="A2" s="6"/>
      <c r="B2" s="8"/>
      <c r="C2" s="29"/>
      <c r="D2" s="29"/>
      <c r="E2" s="29"/>
      <c r="F2" s="29"/>
      <c r="G2" s="29"/>
      <c r="H2" s="29"/>
      <c r="I2" s="30"/>
      <c r="J2" s="31"/>
      <c r="K2" s="31"/>
      <c r="L2" s="32"/>
      <c r="M2" s="32"/>
      <c r="P2" s="34"/>
    </row>
    <row r="3" spans="2:11" s="33" customFormat="1" ht="76.5">
      <c r="B3" s="80" t="s">
        <v>19</v>
      </c>
      <c r="C3" s="124" t="s">
        <v>16</v>
      </c>
      <c r="D3" s="114" t="s">
        <v>28</v>
      </c>
      <c r="E3" s="114" t="s">
        <v>15</v>
      </c>
      <c r="F3" s="114" t="s">
        <v>17</v>
      </c>
      <c r="G3" s="114" t="s">
        <v>13</v>
      </c>
      <c r="H3" s="114" t="s">
        <v>21</v>
      </c>
      <c r="I3" s="80" t="s">
        <v>40</v>
      </c>
      <c r="J3" s="125" t="s">
        <v>27</v>
      </c>
      <c r="K3" s="127" t="s">
        <v>22</v>
      </c>
    </row>
    <row r="4" spans="1:13" s="7" customFormat="1" ht="15" customHeight="1">
      <c r="A4" s="13"/>
      <c r="B4" s="43" t="s">
        <v>8</v>
      </c>
      <c r="C4" s="44">
        <v>53877.41</v>
      </c>
      <c r="D4" s="44">
        <v>8707</v>
      </c>
      <c r="E4" s="44">
        <v>45170.41</v>
      </c>
      <c r="F4" s="44">
        <v>9226</v>
      </c>
      <c r="G4" s="44">
        <v>8536</v>
      </c>
      <c r="H4" s="44">
        <v>27408.41</v>
      </c>
      <c r="I4" s="44">
        <v>1692.4693175000002</v>
      </c>
      <c r="J4" s="115">
        <v>28161.4693175</v>
      </c>
      <c r="K4" s="115">
        <v>25715.9406825</v>
      </c>
      <c r="L4" s="100"/>
      <c r="M4" s="100"/>
    </row>
    <row r="5" spans="2:13" s="7" customFormat="1" ht="15">
      <c r="B5" s="69" t="s">
        <v>3</v>
      </c>
      <c r="C5" s="65">
        <v>54742.83</v>
      </c>
      <c r="D5" s="65">
        <v>13050</v>
      </c>
      <c r="E5" s="65">
        <v>41692.83</v>
      </c>
      <c r="F5" s="65">
        <v>7534</v>
      </c>
      <c r="G5" s="65">
        <v>8645</v>
      </c>
      <c r="H5" s="65">
        <v>25513.83</v>
      </c>
      <c r="I5" s="65">
        <v>1658.3989500000005</v>
      </c>
      <c r="J5" s="118">
        <v>30887.39895</v>
      </c>
      <c r="K5" s="118">
        <v>23855.431050000003</v>
      </c>
      <c r="L5" s="100"/>
      <c r="M5" s="100"/>
    </row>
    <row r="6" spans="1:13" s="7" customFormat="1" ht="15">
      <c r="A6" s="15"/>
      <c r="B6" s="43" t="s">
        <v>4</v>
      </c>
      <c r="C6" s="44">
        <v>62111.32</v>
      </c>
      <c r="D6" s="44">
        <v>15300.84</v>
      </c>
      <c r="E6" s="44">
        <v>46810.48</v>
      </c>
      <c r="F6" s="44">
        <v>6087.36</v>
      </c>
      <c r="G6" s="44">
        <v>13707.3</v>
      </c>
      <c r="H6" s="44">
        <v>27015.82</v>
      </c>
      <c r="I6" s="44">
        <v>1843.8297150000003</v>
      </c>
      <c r="J6" s="115">
        <v>36939.329715</v>
      </c>
      <c r="K6" s="115">
        <v>25171.990285</v>
      </c>
      <c r="L6" s="100"/>
      <c r="M6" s="100"/>
    </row>
    <row r="7" spans="2:13" s="7" customFormat="1" ht="15">
      <c r="B7" s="69" t="s">
        <v>176</v>
      </c>
      <c r="C7" s="65">
        <v>5582.66</v>
      </c>
      <c r="D7" s="65">
        <v>827.25</v>
      </c>
      <c r="E7" s="65">
        <v>4755.41</v>
      </c>
      <c r="F7" s="65">
        <v>613.54</v>
      </c>
      <c r="G7" s="65">
        <v>414.14</v>
      </c>
      <c r="H7" s="65">
        <v>3727.74</v>
      </c>
      <c r="I7" s="65">
        <v>242.3031</v>
      </c>
      <c r="J7" s="118">
        <v>2097.2331</v>
      </c>
      <c r="K7" s="118">
        <v>3485.4368999999997</v>
      </c>
      <c r="L7" s="100"/>
      <c r="M7" s="100"/>
    </row>
    <row r="8" spans="2:13" s="7" customFormat="1" ht="15">
      <c r="B8" s="43" t="s">
        <v>177</v>
      </c>
      <c r="C8" s="44">
        <v>26355</v>
      </c>
      <c r="D8" s="44">
        <v>2781</v>
      </c>
      <c r="E8" s="44">
        <v>23574</v>
      </c>
      <c r="F8" s="44">
        <v>1839</v>
      </c>
      <c r="G8" s="44">
        <v>502</v>
      </c>
      <c r="H8" s="44">
        <v>21233</v>
      </c>
      <c r="I8" s="44">
        <v>1311.13775</v>
      </c>
      <c r="J8" s="115">
        <v>6433.13775</v>
      </c>
      <c r="K8" s="115">
        <v>19921.86225</v>
      </c>
      <c r="L8" s="100"/>
      <c r="M8" s="100"/>
    </row>
    <row r="9" spans="2:13" s="7" customFormat="1" ht="15">
      <c r="B9" s="69" t="s">
        <v>178</v>
      </c>
      <c r="C9" s="65">
        <v>14554.88</v>
      </c>
      <c r="D9" s="65">
        <v>2136.09</v>
      </c>
      <c r="E9" s="65">
        <v>12418.8</v>
      </c>
      <c r="F9" s="65">
        <v>2483.76</v>
      </c>
      <c r="G9" s="65">
        <v>1387.56</v>
      </c>
      <c r="H9" s="65">
        <v>8547.48</v>
      </c>
      <c r="I9" s="65">
        <v>694.48275</v>
      </c>
      <c r="J9" s="118">
        <v>6701.89275</v>
      </c>
      <c r="K9" s="118">
        <v>7852.997249999999</v>
      </c>
      <c r="L9" s="100"/>
      <c r="M9" s="100"/>
    </row>
    <row r="10" spans="2:13" s="7" customFormat="1" ht="15">
      <c r="B10" s="43" t="s">
        <v>6</v>
      </c>
      <c r="C10" s="44">
        <v>53455.76</v>
      </c>
      <c r="D10" s="44">
        <v>290.2</v>
      </c>
      <c r="E10" s="44">
        <v>53165.57</v>
      </c>
      <c r="F10" s="44">
        <v>145.1</v>
      </c>
      <c r="G10" s="44">
        <v>19924.36</v>
      </c>
      <c r="H10" s="44">
        <v>33096.1</v>
      </c>
      <c r="I10" s="44">
        <v>2689.058125</v>
      </c>
      <c r="J10" s="115">
        <v>23048.718125</v>
      </c>
      <c r="K10" s="115">
        <v>30407.041875</v>
      </c>
      <c r="L10" s="100"/>
      <c r="M10" s="100"/>
    </row>
    <row r="11" spans="2:13" s="7" customFormat="1" ht="15">
      <c r="B11" s="69" t="s">
        <v>11</v>
      </c>
      <c r="C11" s="65">
        <v>33808.93</v>
      </c>
      <c r="D11" s="65">
        <v>7782</v>
      </c>
      <c r="E11" s="65">
        <v>26026.93</v>
      </c>
      <c r="F11" s="65">
        <v>1653</v>
      </c>
      <c r="G11" s="65">
        <v>3751</v>
      </c>
      <c r="H11" s="65">
        <v>20622.93</v>
      </c>
      <c r="I11" s="65">
        <v>1407.5149725</v>
      </c>
      <c r="J11" s="118">
        <v>14593.514972500001</v>
      </c>
      <c r="K11" s="118">
        <v>19215.4150275</v>
      </c>
      <c r="L11" s="100"/>
      <c r="M11" s="100"/>
    </row>
    <row r="12" spans="1:13" s="14" customFormat="1" ht="14.25" customHeight="1">
      <c r="A12" s="7"/>
      <c r="B12" s="43" t="s">
        <v>62</v>
      </c>
      <c r="C12" s="44">
        <v>15629.16</v>
      </c>
      <c r="D12" s="44">
        <v>3965.61</v>
      </c>
      <c r="E12" s="44">
        <v>11663.55</v>
      </c>
      <c r="F12" s="44">
        <v>466.54</v>
      </c>
      <c r="G12" s="44">
        <v>1988.49</v>
      </c>
      <c r="H12" s="44">
        <v>9208.52</v>
      </c>
      <c r="I12" s="44">
        <v>598.5538</v>
      </c>
      <c r="J12" s="115">
        <v>7019.1938</v>
      </c>
      <c r="K12" s="115">
        <v>8609.9662</v>
      </c>
      <c r="L12" s="100"/>
      <c r="M12" s="100"/>
    </row>
    <row r="13" spans="1:13" s="15" customFormat="1" ht="15">
      <c r="A13" s="35"/>
      <c r="B13" s="69" t="s">
        <v>7</v>
      </c>
      <c r="C13" s="65">
        <v>52520.97</v>
      </c>
      <c r="D13" s="65">
        <v>10028</v>
      </c>
      <c r="E13" s="65">
        <v>42492.97</v>
      </c>
      <c r="F13" s="65">
        <v>3411</v>
      </c>
      <c r="G13" s="65">
        <v>9102</v>
      </c>
      <c r="H13" s="65">
        <v>29979.97</v>
      </c>
      <c r="I13" s="65">
        <v>2338.43766</v>
      </c>
      <c r="J13" s="118">
        <v>24879.43766</v>
      </c>
      <c r="K13" s="118">
        <v>27641.53234</v>
      </c>
      <c r="L13" s="167"/>
      <c r="M13" s="100"/>
    </row>
    <row r="14" spans="1:13" s="7" customFormat="1" ht="15">
      <c r="A14" s="13"/>
      <c r="B14" s="43" t="s">
        <v>179</v>
      </c>
      <c r="C14" s="44">
        <v>55805.04</v>
      </c>
      <c r="D14" s="44">
        <v>18825</v>
      </c>
      <c r="E14" s="44">
        <v>36980.04</v>
      </c>
      <c r="F14" s="44">
        <v>9230</v>
      </c>
      <c r="G14" s="44">
        <v>2400</v>
      </c>
      <c r="H14" s="44">
        <v>25350.04</v>
      </c>
      <c r="I14" s="44">
        <v>1647.7526000000003</v>
      </c>
      <c r="J14" s="115">
        <v>32102.7526</v>
      </c>
      <c r="K14" s="115">
        <v>23702.2874</v>
      </c>
      <c r="L14" s="44"/>
      <c r="M14" s="100"/>
    </row>
    <row r="15" spans="2:13" s="7" customFormat="1" ht="15">
      <c r="B15" s="69" t="s">
        <v>25</v>
      </c>
      <c r="C15" s="65">
        <v>26261.82</v>
      </c>
      <c r="D15" s="65">
        <v>5658</v>
      </c>
      <c r="E15" s="65">
        <v>20603.82</v>
      </c>
      <c r="F15" s="65">
        <v>3400</v>
      </c>
      <c r="G15" s="65">
        <v>3957</v>
      </c>
      <c r="H15" s="65">
        <v>13246.82</v>
      </c>
      <c r="I15" s="65">
        <v>990.1997950000001</v>
      </c>
      <c r="J15" s="118">
        <v>14005.199795</v>
      </c>
      <c r="K15" s="118">
        <v>12256.620205</v>
      </c>
      <c r="L15" s="100"/>
      <c r="M15" s="100"/>
    </row>
    <row r="16" spans="2:13" s="7" customFormat="1" ht="15">
      <c r="B16" s="43" t="s">
        <v>33</v>
      </c>
      <c r="C16" s="44">
        <v>11786.81</v>
      </c>
      <c r="D16" s="44">
        <v>2614.19</v>
      </c>
      <c r="E16" s="44">
        <v>9172.61</v>
      </c>
      <c r="F16" s="44">
        <v>1696.93</v>
      </c>
      <c r="G16" s="44">
        <v>1534.31</v>
      </c>
      <c r="H16" s="44">
        <v>5941.37</v>
      </c>
      <c r="I16" s="44">
        <v>521.3552175</v>
      </c>
      <c r="J16" s="115">
        <v>6366.785217500001</v>
      </c>
      <c r="K16" s="115">
        <v>5420.0147825</v>
      </c>
      <c r="L16" s="100"/>
      <c r="M16" s="100"/>
    </row>
    <row r="17" spans="2:13" s="7" customFormat="1" ht="15">
      <c r="B17" s="69" t="s">
        <v>50</v>
      </c>
      <c r="C17" s="65">
        <v>35861.94</v>
      </c>
      <c r="D17" s="65">
        <v>3481</v>
      </c>
      <c r="E17" s="65">
        <v>32380.94</v>
      </c>
      <c r="F17" s="65">
        <v>1295</v>
      </c>
      <c r="G17" s="65">
        <v>4762</v>
      </c>
      <c r="H17" s="65">
        <v>26323.94</v>
      </c>
      <c r="I17" s="65">
        <v>1967.7145150000003</v>
      </c>
      <c r="J17" s="118">
        <v>11505.714515</v>
      </c>
      <c r="K17" s="118">
        <v>24356.225485</v>
      </c>
      <c r="L17" s="100"/>
      <c r="M17" s="100"/>
    </row>
    <row r="18" spans="2:13" s="7" customFormat="1" ht="13.5" customHeight="1">
      <c r="B18" s="43" t="s">
        <v>26</v>
      </c>
      <c r="C18" s="44">
        <v>38573.62</v>
      </c>
      <c r="D18" s="44">
        <v>8870</v>
      </c>
      <c r="E18" s="44">
        <v>29703.62</v>
      </c>
      <c r="F18" s="44">
        <v>2819</v>
      </c>
      <c r="G18" s="44">
        <v>6084</v>
      </c>
      <c r="H18" s="44">
        <v>20800.62</v>
      </c>
      <c r="I18" s="44">
        <v>1487.24433</v>
      </c>
      <c r="J18" s="115">
        <v>19260.24433</v>
      </c>
      <c r="K18" s="115">
        <v>19313.375669999998</v>
      </c>
      <c r="L18" s="100"/>
      <c r="M18" s="100"/>
    </row>
    <row r="19" spans="2:13" s="7" customFormat="1" ht="15">
      <c r="B19" s="69" t="s">
        <v>180</v>
      </c>
      <c r="C19" s="65">
        <v>10619</v>
      </c>
      <c r="D19" s="65">
        <v>2027</v>
      </c>
      <c r="E19" s="65">
        <v>8592</v>
      </c>
      <c r="F19" s="65">
        <v>902</v>
      </c>
      <c r="G19" s="65">
        <v>1562</v>
      </c>
      <c r="H19" s="65">
        <v>6128</v>
      </c>
      <c r="I19" s="65">
        <v>418.236</v>
      </c>
      <c r="J19" s="118">
        <v>4909.236</v>
      </c>
      <c r="K19" s="118">
        <v>5709.764</v>
      </c>
      <c r="L19" s="100"/>
      <c r="M19" s="100"/>
    </row>
    <row r="20" spans="2:13" s="7" customFormat="1" ht="15">
      <c r="B20" s="43" t="s">
        <v>181</v>
      </c>
      <c r="C20" s="44">
        <v>12026.4</v>
      </c>
      <c r="D20" s="44">
        <v>2895</v>
      </c>
      <c r="E20" s="44">
        <v>9131.4</v>
      </c>
      <c r="F20" s="44">
        <v>822</v>
      </c>
      <c r="G20" s="44">
        <v>1073</v>
      </c>
      <c r="H20" s="44">
        <v>7236.4</v>
      </c>
      <c r="I20" s="44">
        <v>493.88429999999994</v>
      </c>
      <c r="J20" s="115">
        <v>5283.8843</v>
      </c>
      <c r="K20" s="115">
        <v>6742.5157</v>
      </c>
      <c r="L20" s="100"/>
      <c r="M20" s="100"/>
    </row>
    <row r="21" spans="2:13" s="7" customFormat="1" ht="15">
      <c r="B21" s="69" t="s">
        <v>1</v>
      </c>
      <c r="C21" s="65">
        <v>60779.01</v>
      </c>
      <c r="D21" s="65">
        <v>7877</v>
      </c>
      <c r="E21" s="65">
        <v>52902.01</v>
      </c>
      <c r="F21" s="65">
        <v>6506</v>
      </c>
      <c r="G21" s="65">
        <v>8984</v>
      </c>
      <c r="H21" s="65">
        <v>37412.01</v>
      </c>
      <c r="I21" s="65">
        <v>2067.0135525000005</v>
      </c>
      <c r="J21" s="118">
        <v>25434.0135525</v>
      </c>
      <c r="K21" s="118">
        <v>35344.9964475</v>
      </c>
      <c r="L21" s="100"/>
      <c r="M21" s="100"/>
    </row>
    <row r="22" spans="1:13" s="7" customFormat="1" ht="15">
      <c r="A22" s="14"/>
      <c r="B22" s="43" t="s">
        <v>182</v>
      </c>
      <c r="C22" s="44">
        <v>17447.93</v>
      </c>
      <c r="D22" s="44">
        <v>1586.18</v>
      </c>
      <c r="E22" s="44">
        <v>15861.75</v>
      </c>
      <c r="F22" s="44">
        <v>1586.18</v>
      </c>
      <c r="G22" s="44">
        <v>1240.44</v>
      </c>
      <c r="H22" s="44">
        <v>13035.14</v>
      </c>
      <c r="I22" s="44">
        <v>762.55569</v>
      </c>
      <c r="J22" s="115">
        <v>5175.35569</v>
      </c>
      <c r="K22" s="115">
        <v>12272.58431</v>
      </c>
      <c r="L22" s="100"/>
      <c r="M22" s="100"/>
    </row>
    <row r="23" spans="2:13" s="7" customFormat="1" ht="15">
      <c r="B23" s="69" t="s">
        <v>10</v>
      </c>
      <c r="C23" s="65">
        <v>56826.13</v>
      </c>
      <c r="D23" s="65">
        <v>8717</v>
      </c>
      <c r="E23" s="65">
        <v>48109.13</v>
      </c>
      <c r="F23" s="65">
        <v>6530</v>
      </c>
      <c r="G23" s="65">
        <v>8793</v>
      </c>
      <c r="H23" s="65">
        <v>32786.13</v>
      </c>
      <c r="I23" s="65">
        <v>2237.6533725</v>
      </c>
      <c r="J23" s="118">
        <v>26277.6533725</v>
      </c>
      <c r="K23" s="118">
        <v>30548.476627499997</v>
      </c>
      <c r="L23" s="100"/>
      <c r="M23" s="100"/>
    </row>
    <row r="24" spans="2:13" s="7" customFormat="1" ht="15">
      <c r="B24" s="43" t="s">
        <v>18</v>
      </c>
      <c r="C24" s="44">
        <v>11627.98</v>
      </c>
      <c r="D24" s="44">
        <v>1997.37</v>
      </c>
      <c r="E24" s="44">
        <v>9630.61</v>
      </c>
      <c r="F24" s="44">
        <v>2068.24</v>
      </c>
      <c r="G24" s="44">
        <v>666.95</v>
      </c>
      <c r="H24" s="44">
        <v>6895.42</v>
      </c>
      <c r="I24" s="44">
        <v>515.4326450000001</v>
      </c>
      <c r="J24" s="115">
        <v>5247.992644999999</v>
      </c>
      <c r="K24" s="115">
        <v>6379.987355</v>
      </c>
      <c r="L24" s="100"/>
      <c r="M24" s="100"/>
    </row>
    <row r="25" spans="2:13" s="7" customFormat="1" ht="15">
      <c r="B25" s="69" t="s">
        <v>2</v>
      </c>
      <c r="C25" s="65">
        <v>21452.35</v>
      </c>
      <c r="D25" s="65">
        <v>4117</v>
      </c>
      <c r="E25" s="65">
        <v>17335.35</v>
      </c>
      <c r="F25" s="65">
        <v>1907</v>
      </c>
      <c r="G25" s="65">
        <v>2541</v>
      </c>
      <c r="H25" s="65">
        <v>12887.35</v>
      </c>
      <c r="I25" s="65">
        <v>963.3294125000001</v>
      </c>
      <c r="J25" s="118">
        <v>9528.3294125</v>
      </c>
      <c r="K25" s="118">
        <v>11924.020587500001</v>
      </c>
      <c r="L25" s="100"/>
      <c r="M25" s="100"/>
    </row>
    <row r="26" spans="2:13" s="7" customFormat="1" ht="15">
      <c r="B26" s="43" t="s">
        <v>46</v>
      </c>
      <c r="C26" s="44">
        <v>14465.26</v>
      </c>
      <c r="D26" s="44">
        <v>3670.29</v>
      </c>
      <c r="E26" s="44">
        <v>10794.96</v>
      </c>
      <c r="F26" s="44">
        <v>1187.46</v>
      </c>
      <c r="G26" s="44">
        <v>1272</v>
      </c>
      <c r="H26" s="44">
        <v>8335.5</v>
      </c>
      <c r="I26" s="44">
        <v>568.897875</v>
      </c>
      <c r="J26" s="115">
        <v>6698.647875</v>
      </c>
      <c r="K26" s="115">
        <v>7766.602125</v>
      </c>
      <c r="L26" s="100"/>
      <c r="M26" s="100"/>
    </row>
    <row r="27" spans="2:13" s="7" customFormat="1" ht="15">
      <c r="B27" s="69" t="s">
        <v>183</v>
      </c>
      <c r="C27" s="65">
        <v>7367.57</v>
      </c>
      <c r="D27" s="65">
        <v>1399.56</v>
      </c>
      <c r="E27" s="65">
        <v>5968.01</v>
      </c>
      <c r="F27" s="65">
        <v>984.76</v>
      </c>
      <c r="G27" s="65">
        <v>797.44</v>
      </c>
      <c r="H27" s="65">
        <v>4185.82</v>
      </c>
      <c r="I27" s="65">
        <v>326.49395999999996</v>
      </c>
      <c r="J27" s="118">
        <v>3508.25396</v>
      </c>
      <c r="K27" s="118">
        <v>3859.32604</v>
      </c>
      <c r="L27" s="100"/>
      <c r="M27" s="100"/>
    </row>
    <row r="28" spans="2:13" s="7" customFormat="1" ht="15">
      <c r="B28" s="43" t="s">
        <v>20</v>
      </c>
      <c r="C28" s="44">
        <v>50333.73</v>
      </c>
      <c r="D28" s="44">
        <v>4870.13</v>
      </c>
      <c r="E28" s="44">
        <v>45463.61</v>
      </c>
      <c r="F28" s="44">
        <v>4234.5</v>
      </c>
      <c r="G28" s="44">
        <v>6381.81</v>
      </c>
      <c r="H28" s="44">
        <v>34847.3</v>
      </c>
      <c r="I28" s="44">
        <v>2265.0745</v>
      </c>
      <c r="J28" s="115">
        <v>17751.5145</v>
      </c>
      <c r="K28" s="115">
        <v>32582.225500000004</v>
      </c>
      <c r="L28" s="100"/>
      <c r="M28" s="100"/>
    </row>
    <row r="29" spans="2:13" s="7" customFormat="1" ht="15">
      <c r="B29" s="69" t="s">
        <v>36</v>
      </c>
      <c r="C29" s="65">
        <v>13540.37</v>
      </c>
      <c r="D29" s="65">
        <v>3525</v>
      </c>
      <c r="E29" s="65">
        <v>10015.37</v>
      </c>
      <c r="F29" s="65">
        <v>1342</v>
      </c>
      <c r="G29" s="65">
        <v>925</v>
      </c>
      <c r="H29" s="65">
        <v>7748.37</v>
      </c>
      <c r="I29" s="65">
        <v>503.6440500000001</v>
      </c>
      <c r="J29" s="118">
        <v>6295.64405</v>
      </c>
      <c r="K29" s="118">
        <v>7244.72595</v>
      </c>
      <c r="L29" s="100"/>
      <c r="M29" s="100"/>
    </row>
    <row r="30" spans="2:13" s="7" customFormat="1" ht="15">
      <c r="B30" s="43" t="s">
        <v>30</v>
      </c>
      <c r="C30" s="44">
        <v>20445.51</v>
      </c>
      <c r="D30" s="44">
        <v>2835</v>
      </c>
      <c r="E30" s="44">
        <v>17610.51</v>
      </c>
      <c r="F30" s="44">
        <v>3892</v>
      </c>
      <c r="G30" s="44">
        <v>1277</v>
      </c>
      <c r="H30" s="44">
        <v>12441.51</v>
      </c>
      <c r="I30" s="44">
        <v>889.5679650000001</v>
      </c>
      <c r="J30" s="115">
        <v>8893.567965</v>
      </c>
      <c r="K30" s="115">
        <v>11551.942035</v>
      </c>
      <c r="L30" s="100"/>
      <c r="M30" s="100"/>
    </row>
    <row r="31" spans="2:13" s="7" customFormat="1" ht="15">
      <c r="B31" s="69" t="s">
        <v>12</v>
      </c>
      <c r="C31" s="65">
        <v>54326.55</v>
      </c>
      <c r="D31" s="65">
        <v>12988.43</v>
      </c>
      <c r="E31" s="65">
        <v>41338.12</v>
      </c>
      <c r="F31" s="65">
        <v>0</v>
      </c>
      <c r="G31" s="65">
        <v>9948.3</v>
      </c>
      <c r="H31" s="65">
        <v>31389.82</v>
      </c>
      <c r="I31" s="65">
        <v>2550.422875</v>
      </c>
      <c r="J31" s="118">
        <v>25487.152875</v>
      </c>
      <c r="K31" s="118">
        <v>28839.397125</v>
      </c>
      <c r="L31" s="100"/>
      <c r="M31" s="100"/>
    </row>
    <row r="32" spans="2:13" s="7" customFormat="1" ht="15">
      <c r="B32" s="66" t="s">
        <v>75</v>
      </c>
      <c r="C32" s="74">
        <f aca="true" t="shared" si="0" ref="C32:K32">SUM(C4:C31)/28</f>
        <v>31863.78357142857</v>
      </c>
      <c r="D32" s="74">
        <f t="shared" si="0"/>
        <v>5815.040714285714</v>
      </c>
      <c r="E32" s="74">
        <f t="shared" si="0"/>
        <v>26048.743214285707</v>
      </c>
      <c r="F32" s="74">
        <f t="shared" si="0"/>
        <v>2995.084642857143</v>
      </c>
      <c r="G32" s="74">
        <f t="shared" si="0"/>
        <v>4719.896428571429</v>
      </c>
      <c r="H32" s="74">
        <f t="shared" si="0"/>
        <v>18333.762857142858</v>
      </c>
      <c r="I32" s="74">
        <f t="shared" si="0"/>
        <v>1273.3092426785713</v>
      </c>
      <c r="J32" s="74">
        <f t="shared" si="0"/>
        <v>14803.331028392855</v>
      </c>
      <c r="K32" s="74">
        <f t="shared" si="0"/>
        <v>17060.453614464288</v>
      </c>
      <c r="L32" s="100"/>
      <c r="M32" s="100"/>
    </row>
    <row r="33" spans="2:16" s="7" customFormat="1" ht="15">
      <c r="B33" s="6"/>
      <c r="C33" s="27"/>
      <c r="D33" s="27"/>
      <c r="E33" s="26"/>
      <c r="F33" s="27"/>
      <c r="G33" s="27"/>
      <c r="H33" s="27"/>
      <c r="I33" s="18"/>
      <c r="J33" s="18"/>
      <c r="K33" s="20"/>
      <c r="P33" s="19"/>
    </row>
    <row r="34" spans="2:11" s="109" customFormat="1" ht="15">
      <c r="B34" s="135" t="s">
        <v>59</v>
      </c>
      <c r="C34" s="135"/>
      <c r="D34" s="169"/>
      <c r="E34" s="169"/>
      <c r="F34" s="169"/>
      <c r="G34" s="169"/>
      <c r="H34" s="169"/>
      <c r="I34" s="169"/>
      <c r="J34" s="170"/>
      <c r="K34" s="170"/>
    </row>
    <row r="35" spans="2:11" s="109" customFormat="1" ht="15">
      <c r="B35" s="135" t="s">
        <v>60</v>
      </c>
      <c r="C35" s="135"/>
      <c r="D35" s="169"/>
      <c r="E35" s="169"/>
      <c r="F35" s="169"/>
      <c r="G35" s="169"/>
      <c r="H35" s="169"/>
      <c r="I35" s="169"/>
      <c r="J35" s="170"/>
      <c r="K35" s="170"/>
    </row>
    <row r="36" spans="2:11" s="109" customFormat="1" ht="15">
      <c r="B36" s="135" t="s">
        <v>61</v>
      </c>
      <c r="C36" s="135"/>
      <c r="D36" s="169"/>
      <c r="E36" s="169"/>
      <c r="F36" s="169"/>
      <c r="G36" s="169"/>
      <c r="H36" s="169"/>
      <c r="I36" s="169"/>
      <c r="J36" s="170"/>
      <c r="K36" s="170"/>
    </row>
    <row r="37" spans="2:8" ht="15">
      <c r="B37" s="109" t="s">
        <v>184</v>
      </c>
      <c r="G37" s="9"/>
      <c r="H37" s="9"/>
    </row>
    <row r="38" spans="2:8" ht="15">
      <c r="B38" s="109" t="s">
        <v>185</v>
      </c>
      <c r="G38" s="9"/>
      <c r="H38" s="9"/>
    </row>
    <row r="39" ht="12.75">
      <c r="B39" s="109" t="s">
        <v>186</v>
      </c>
    </row>
    <row r="40" ht="12.75">
      <c r="B40" s="109" t="s">
        <v>191</v>
      </c>
    </row>
    <row r="41" ht="12.75">
      <c r="B41" s="109" t="s">
        <v>187</v>
      </c>
    </row>
    <row r="42" ht="12.75">
      <c r="B42" s="109" t="s">
        <v>188</v>
      </c>
    </row>
    <row r="43" ht="12.75">
      <c r="B43" s="109" t="s">
        <v>189</v>
      </c>
    </row>
    <row r="44" ht="12.75">
      <c r="B44" s="109" t="s">
        <v>190</v>
      </c>
    </row>
    <row r="45" ht="12.75"/>
    <row r="46" ht="12.75"/>
    <row r="47" ht="15">
      <c r="P47" s="6"/>
    </row>
    <row r="48" s="7" customFormat="1" ht="15">
      <c r="A48" s="13"/>
    </row>
    <row r="49" s="15" customFormat="1" ht="15">
      <c r="A49" s="7"/>
    </row>
    <row r="50" ht="15">
      <c r="P50" s="6"/>
    </row>
    <row r="51" ht="15">
      <c r="P51" s="6"/>
    </row>
    <row r="52" ht="15">
      <c r="P52" s="6"/>
    </row>
    <row r="53" ht="15">
      <c r="P53" s="6"/>
    </row>
    <row r="54" ht="15">
      <c r="P54" s="6"/>
    </row>
    <row r="55" ht="15">
      <c r="P55" s="6"/>
    </row>
    <row r="56" ht="15">
      <c r="P56" s="6"/>
    </row>
    <row r="57" ht="15">
      <c r="P57" s="6"/>
    </row>
    <row r="58" ht="15">
      <c r="P58" s="6"/>
    </row>
    <row r="59" ht="15">
      <c r="P59" s="6"/>
    </row>
    <row r="60" ht="15">
      <c r="P60" s="6"/>
    </row>
    <row r="61" ht="15">
      <c r="P61" s="6"/>
    </row>
    <row r="62" ht="15">
      <c r="P62" s="6"/>
    </row>
    <row r="63" ht="15">
      <c r="P63" s="6"/>
    </row>
    <row r="64" ht="15">
      <c r="P64" s="6"/>
    </row>
    <row r="65" ht="15">
      <c r="P65" s="6"/>
    </row>
    <row r="66" ht="15">
      <c r="P66" s="6"/>
    </row>
    <row r="67" ht="15">
      <c r="P67" s="6"/>
    </row>
    <row r="68" ht="15">
      <c r="P68" s="6"/>
    </row>
    <row r="69" ht="15">
      <c r="P69" s="6"/>
    </row>
    <row r="70" ht="15">
      <c r="P70" s="6"/>
    </row>
    <row r="71" ht="15">
      <c r="P71" s="6"/>
    </row>
    <row r="72" ht="15">
      <c r="P72" s="6"/>
    </row>
    <row r="73" ht="15">
      <c r="P73" s="6"/>
    </row>
    <row r="74" ht="15">
      <c r="P74" s="6"/>
    </row>
    <row r="75" ht="15">
      <c r="P75" s="6"/>
    </row>
    <row r="76" ht="15">
      <c r="P76" s="6"/>
    </row>
  </sheetData>
  <hyperlinks>
    <hyperlink ref="B18" r:id="rId1" display="_edn5"/>
    <hyperlink ref="B20" r:id="rId2" display="_ednref5"/>
    <hyperlink ref="B15" location="_edn4" display="_edn4"/>
    <hyperlink ref="B30" r:id="rId3" display="_edn7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J40"/>
  <sheetViews>
    <sheetView showGridLines="0" workbookViewId="0" topLeftCell="A1">
      <selection activeCell="G44" sqref="G44"/>
    </sheetView>
  </sheetViews>
  <sheetFormatPr defaultColWidth="11.421875" defaultRowHeight="15"/>
  <cols>
    <col min="1" max="1" width="4.00390625" style="6" customWidth="1"/>
    <col min="2" max="2" width="25.140625" style="6" customWidth="1"/>
    <col min="3" max="3" width="10.8515625" style="26" customWidth="1"/>
    <col min="4" max="6" width="12.00390625" style="26" customWidth="1"/>
    <col min="7" max="7" width="12.00390625" style="9" customWidth="1"/>
    <col min="8" max="8" width="11.421875" style="9" customWidth="1"/>
    <col min="9" max="9" width="18.140625" style="9" customWidth="1"/>
    <col min="10" max="10" width="2.57421875" style="6" customWidth="1"/>
    <col min="11" max="16384" width="11.421875" style="6" customWidth="1"/>
  </cols>
  <sheetData>
    <row r="1" spans="2:10" ht="15.75">
      <c r="B1" s="28" t="s">
        <v>175</v>
      </c>
      <c r="G1" s="10"/>
      <c r="J1" s="4"/>
    </row>
    <row r="2" spans="2:10" ht="15">
      <c r="B2" s="8"/>
      <c r="G2" s="11"/>
      <c r="J2" s="12"/>
    </row>
    <row r="3" spans="2:10" ht="49.5" customHeight="1">
      <c r="B3" s="173" t="s">
        <v>19</v>
      </c>
      <c r="C3" s="175" t="s">
        <v>16</v>
      </c>
      <c r="D3" s="181" t="s">
        <v>27</v>
      </c>
      <c r="E3" s="181" t="s">
        <v>14</v>
      </c>
      <c r="F3" s="183" t="s">
        <v>22</v>
      </c>
      <c r="G3" s="177" t="s">
        <v>126</v>
      </c>
      <c r="H3" s="178"/>
      <c r="I3" s="179" t="s">
        <v>55</v>
      </c>
      <c r="J3" s="9"/>
    </row>
    <row r="4" spans="2:10" ht="39.75" customHeight="1">
      <c r="B4" s="174"/>
      <c r="C4" s="176"/>
      <c r="D4" s="182"/>
      <c r="E4" s="182"/>
      <c r="F4" s="184"/>
      <c r="G4" s="67" t="s">
        <v>23</v>
      </c>
      <c r="H4" s="68" t="s">
        <v>104</v>
      </c>
      <c r="I4" s="180"/>
      <c r="J4" s="9"/>
    </row>
    <row r="5" spans="2:10" ht="15">
      <c r="B5" s="43" t="s">
        <v>8</v>
      </c>
      <c r="C5" s="44">
        <v>53877.41</v>
      </c>
      <c r="D5" s="115">
        <v>28161.4693175</v>
      </c>
      <c r="E5" s="111">
        <v>0.522695306205328</v>
      </c>
      <c r="F5" s="115">
        <v>25715.9406825</v>
      </c>
      <c r="G5" s="116">
        <v>42195.78378676494</v>
      </c>
      <c r="H5" s="103" t="s">
        <v>93</v>
      </c>
      <c r="I5" s="117">
        <f aca="true" t="shared" si="0" ref="I5:I33">100*C5/F5</f>
        <v>209.50977708804643</v>
      </c>
      <c r="J5" s="9"/>
    </row>
    <row r="6" spans="2:10" ht="15">
      <c r="B6" s="69" t="s">
        <v>3</v>
      </c>
      <c r="C6" s="65">
        <v>54742.83</v>
      </c>
      <c r="D6" s="118">
        <v>30887.39895</v>
      </c>
      <c r="E6" s="112">
        <v>0.5642272960678137</v>
      </c>
      <c r="F6" s="118">
        <v>23855.431050000003</v>
      </c>
      <c r="G6" s="119">
        <v>42210.94296306475</v>
      </c>
      <c r="H6" s="104" t="s">
        <v>89</v>
      </c>
      <c r="I6" s="120">
        <f t="shared" si="0"/>
        <v>229.47742962707855</v>
      </c>
      <c r="J6" s="9"/>
    </row>
    <row r="7" spans="2:10" ht="15">
      <c r="B7" s="43" t="s">
        <v>4</v>
      </c>
      <c r="C7" s="44">
        <v>62111.32</v>
      </c>
      <c r="D7" s="115">
        <v>36939.329715</v>
      </c>
      <c r="E7" s="111">
        <v>0.5947278163626212</v>
      </c>
      <c r="F7" s="115">
        <v>25171.990285</v>
      </c>
      <c r="G7" s="116">
        <v>42222.07565297236</v>
      </c>
      <c r="H7" s="103" t="s">
        <v>80</v>
      </c>
      <c r="I7" s="117">
        <f t="shared" si="0"/>
        <v>246.74775135684112</v>
      </c>
      <c r="J7" s="9"/>
    </row>
    <row r="8" spans="2:10" ht="15">
      <c r="B8" s="69" t="s">
        <v>24</v>
      </c>
      <c r="C8" s="65">
        <v>5582.66</v>
      </c>
      <c r="D8" s="118">
        <v>2097.2331</v>
      </c>
      <c r="E8" s="112">
        <v>0.37566914338326174</v>
      </c>
      <c r="F8" s="118">
        <v>3485.4368999999997</v>
      </c>
      <c r="G8" s="119">
        <v>42142.11923733489</v>
      </c>
      <c r="H8" s="104" t="s">
        <v>87</v>
      </c>
      <c r="I8" s="120">
        <f t="shared" si="0"/>
        <v>160.1710247573267</v>
      </c>
      <c r="J8" s="9"/>
    </row>
    <row r="9" spans="2:10" ht="15">
      <c r="B9" s="43" t="s">
        <v>5</v>
      </c>
      <c r="C9" s="44">
        <v>26355</v>
      </c>
      <c r="D9" s="115">
        <v>6433.13775</v>
      </c>
      <c r="E9" s="111">
        <v>0.24409553215708593</v>
      </c>
      <c r="F9" s="115">
        <v>19921.86225</v>
      </c>
      <c r="G9" s="116">
        <v>42094.094869237335</v>
      </c>
      <c r="H9" s="103" t="s">
        <v>78</v>
      </c>
      <c r="I9" s="117">
        <f t="shared" si="0"/>
        <v>132.29184937266595</v>
      </c>
      <c r="J9" s="9"/>
    </row>
    <row r="10" spans="2:10" ht="15">
      <c r="B10" s="69" t="s">
        <v>73</v>
      </c>
      <c r="C10" s="65">
        <v>14554.88</v>
      </c>
      <c r="D10" s="118">
        <v>6701.89275</v>
      </c>
      <c r="E10" s="112">
        <v>0.4604567505881189</v>
      </c>
      <c r="F10" s="118">
        <v>7852.997249999999</v>
      </c>
      <c r="G10" s="119">
        <v>42173.06671396466</v>
      </c>
      <c r="H10" s="104" t="s">
        <v>98</v>
      </c>
      <c r="I10" s="120">
        <f t="shared" si="0"/>
        <v>185.34171777533732</v>
      </c>
      <c r="J10" s="9"/>
    </row>
    <row r="11" spans="2:10" ht="15">
      <c r="B11" s="43" t="s">
        <v>6</v>
      </c>
      <c r="C11" s="44">
        <v>53455.76</v>
      </c>
      <c r="D11" s="115">
        <v>23048.718125</v>
      </c>
      <c r="E11" s="111">
        <v>0.43117370560253937</v>
      </c>
      <c r="F11" s="115">
        <v>30407.041875</v>
      </c>
      <c r="G11" s="116">
        <v>42162.37840254493</v>
      </c>
      <c r="H11" s="103" t="s">
        <v>99</v>
      </c>
      <c r="I11" s="117">
        <f t="shared" si="0"/>
        <v>175.80059323018247</v>
      </c>
      <c r="J11" s="9"/>
    </row>
    <row r="12" spans="2:10" ht="15">
      <c r="B12" s="69" t="s">
        <v>11</v>
      </c>
      <c r="C12" s="65">
        <v>33808.93</v>
      </c>
      <c r="D12" s="118">
        <v>14593.514972500001</v>
      </c>
      <c r="E12" s="112">
        <v>0.4316467564190881</v>
      </c>
      <c r="F12" s="118">
        <v>19215.4150275</v>
      </c>
      <c r="G12" s="119">
        <v>42162.551066092965</v>
      </c>
      <c r="H12" s="104" t="s">
        <v>90</v>
      </c>
      <c r="I12" s="120">
        <f t="shared" si="0"/>
        <v>175.94691528449738</v>
      </c>
      <c r="J12" s="9"/>
    </row>
    <row r="13" spans="2:10" ht="15">
      <c r="B13" s="43" t="s">
        <v>62</v>
      </c>
      <c r="C13" s="44">
        <v>15629.16</v>
      </c>
      <c r="D13" s="115">
        <v>7019.1938</v>
      </c>
      <c r="E13" s="111">
        <v>0.44910883246444466</v>
      </c>
      <c r="F13" s="115">
        <v>8609.9662</v>
      </c>
      <c r="G13" s="116">
        <v>42168.92472384952</v>
      </c>
      <c r="H13" s="103" t="s">
        <v>101</v>
      </c>
      <c r="I13" s="117">
        <f t="shared" si="0"/>
        <v>181.52405755088793</v>
      </c>
      <c r="J13" s="9"/>
    </row>
    <row r="14" spans="2:10" ht="15">
      <c r="B14" s="69" t="s">
        <v>7</v>
      </c>
      <c r="C14" s="65">
        <v>52520.97</v>
      </c>
      <c r="D14" s="118">
        <v>24879.43766</v>
      </c>
      <c r="E14" s="112">
        <v>0.4737048394193786</v>
      </c>
      <c r="F14" s="118">
        <v>27641.53234</v>
      </c>
      <c r="G14" s="119">
        <v>42177.902266388075</v>
      </c>
      <c r="H14" s="104" t="s">
        <v>102</v>
      </c>
      <c r="I14" s="120">
        <f t="shared" si="0"/>
        <v>190.00744732229268</v>
      </c>
      <c r="J14" s="9"/>
    </row>
    <row r="15" spans="2:10" ht="15">
      <c r="B15" s="43" t="s">
        <v>0</v>
      </c>
      <c r="C15" s="44">
        <v>55805.04</v>
      </c>
      <c r="D15" s="115">
        <v>32102.7526</v>
      </c>
      <c r="E15" s="111">
        <v>0.5752661874267987</v>
      </c>
      <c r="F15" s="115">
        <v>23702.2874</v>
      </c>
      <c r="G15" s="116">
        <v>42214.97215841078</v>
      </c>
      <c r="H15" s="103" t="s">
        <v>94</v>
      </c>
      <c r="I15" s="117">
        <f t="shared" si="0"/>
        <v>235.4415802079929</v>
      </c>
      <c r="J15" s="9"/>
    </row>
    <row r="16" spans="2:10" ht="15">
      <c r="B16" s="69" t="s">
        <v>25</v>
      </c>
      <c r="C16" s="65">
        <v>26261.82</v>
      </c>
      <c r="D16" s="118">
        <v>14005.199795</v>
      </c>
      <c r="E16" s="112">
        <v>0.5332912873136744</v>
      </c>
      <c r="F16" s="118">
        <v>12256.620205</v>
      </c>
      <c r="G16" s="119">
        <v>42199.65131986949</v>
      </c>
      <c r="H16" s="104" t="s">
        <v>79</v>
      </c>
      <c r="I16" s="120">
        <f t="shared" si="0"/>
        <v>214.26640917931584</v>
      </c>
      <c r="J16" s="9"/>
    </row>
    <row r="17" spans="2:10" ht="15">
      <c r="B17" s="43" t="s">
        <v>33</v>
      </c>
      <c r="C17" s="44">
        <v>11786.81</v>
      </c>
      <c r="D17" s="115">
        <v>6366.785217500001</v>
      </c>
      <c r="E17" s="111">
        <v>0.5401618603761323</v>
      </c>
      <c r="F17" s="115">
        <v>5420.0147825</v>
      </c>
      <c r="G17" s="116">
        <v>42202.15907903729</v>
      </c>
      <c r="H17" s="103" t="s">
        <v>100</v>
      </c>
      <c r="I17" s="117">
        <f t="shared" si="0"/>
        <v>217.4682260656731</v>
      </c>
      <c r="J17" s="9"/>
    </row>
    <row r="18" spans="2:10" ht="15">
      <c r="B18" s="69" t="s">
        <v>50</v>
      </c>
      <c r="C18" s="65">
        <v>35861.94</v>
      </c>
      <c r="D18" s="118">
        <v>11505.714515</v>
      </c>
      <c r="E18" s="112">
        <v>0.3208335777428661</v>
      </c>
      <c r="F18" s="118">
        <v>24356.225485</v>
      </c>
      <c r="G18" s="119">
        <v>42122.10425587615</v>
      </c>
      <c r="H18" s="104" t="s">
        <v>77</v>
      </c>
      <c r="I18" s="120">
        <f t="shared" si="0"/>
        <v>147.23931679022226</v>
      </c>
      <c r="J18" s="9"/>
    </row>
    <row r="19" spans="2:10" ht="15">
      <c r="B19" s="43" t="s">
        <v>26</v>
      </c>
      <c r="C19" s="44">
        <v>38573.62</v>
      </c>
      <c r="D19" s="115">
        <v>19260.24433</v>
      </c>
      <c r="E19" s="111">
        <v>0.4993112995357967</v>
      </c>
      <c r="F19" s="115">
        <v>19313.375669999998</v>
      </c>
      <c r="G19" s="116">
        <v>42187.24862433057</v>
      </c>
      <c r="H19" s="103" t="s">
        <v>97</v>
      </c>
      <c r="I19" s="117">
        <f t="shared" si="0"/>
        <v>199.72489873905099</v>
      </c>
      <c r="J19" s="9"/>
    </row>
    <row r="20" spans="2:10" ht="15">
      <c r="B20" s="69" t="s">
        <v>34</v>
      </c>
      <c r="C20" s="65">
        <v>10619</v>
      </c>
      <c r="D20" s="118">
        <v>4909.236</v>
      </c>
      <c r="E20" s="112">
        <v>0.462306808550711</v>
      </c>
      <c r="F20" s="118">
        <v>5709.764</v>
      </c>
      <c r="G20" s="119">
        <v>42173.74198512101</v>
      </c>
      <c r="H20" s="104" t="s">
        <v>92</v>
      </c>
      <c r="I20" s="120">
        <f t="shared" si="0"/>
        <v>185.9796657094759</v>
      </c>
      <c r="J20" s="9"/>
    </row>
    <row r="21" spans="2:10" ht="15">
      <c r="B21" s="43" t="s">
        <v>63</v>
      </c>
      <c r="C21" s="44">
        <v>12026.4</v>
      </c>
      <c r="D21" s="115">
        <v>5283.8843</v>
      </c>
      <c r="E21" s="111">
        <v>0.4393571060333932</v>
      </c>
      <c r="F21" s="115">
        <v>6742.5157</v>
      </c>
      <c r="G21" s="116">
        <v>42165.365343702186</v>
      </c>
      <c r="H21" s="103" t="s">
        <v>95</v>
      </c>
      <c r="I21" s="117">
        <f t="shared" si="0"/>
        <v>178.36665919813876</v>
      </c>
      <c r="J21" s="9"/>
    </row>
    <row r="22" spans="2:10" ht="15">
      <c r="B22" s="69" t="s">
        <v>1</v>
      </c>
      <c r="C22" s="65">
        <v>60779.01</v>
      </c>
      <c r="D22" s="118">
        <v>25434.0135525</v>
      </c>
      <c r="E22" s="112">
        <v>0.4184670588168514</v>
      </c>
      <c r="F22" s="118">
        <v>35344.9964475</v>
      </c>
      <c r="G22" s="119">
        <v>42157.74047646815</v>
      </c>
      <c r="H22" s="104" t="s">
        <v>76</v>
      </c>
      <c r="I22" s="120">
        <f t="shared" si="0"/>
        <v>171.95930431137157</v>
      </c>
      <c r="J22" s="9"/>
    </row>
    <row r="23" spans="2:10" ht="15">
      <c r="B23" s="43" t="s">
        <v>9</v>
      </c>
      <c r="C23" s="44">
        <v>17447.93</v>
      </c>
      <c r="D23" s="115">
        <v>5175.35569</v>
      </c>
      <c r="E23" s="111">
        <v>0.29661717407165206</v>
      </c>
      <c r="F23" s="115">
        <v>12272.58431</v>
      </c>
      <c r="G23" s="116">
        <v>42113.26526853615</v>
      </c>
      <c r="H23" s="103" t="s">
        <v>86</v>
      </c>
      <c r="I23" s="121">
        <f t="shared" si="0"/>
        <v>142.1699746302252</v>
      </c>
      <c r="J23" s="9"/>
    </row>
    <row r="24" spans="2:10" ht="15">
      <c r="B24" s="69" t="s">
        <v>10</v>
      </c>
      <c r="C24" s="65">
        <v>56826.13</v>
      </c>
      <c r="D24" s="118">
        <v>26277.6533725</v>
      </c>
      <c r="E24" s="112">
        <v>0.4624220120655762</v>
      </c>
      <c r="F24" s="118">
        <v>30548.476627499997</v>
      </c>
      <c r="G24" s="119">
        <v>42173.784034403936</v>
      </c>
      <c r="H24" s="104" t="s">
        <v>96</v>
      </c>
      <c r="I24" s="120">
        <f t="shared" si="0"/>
        <v>186.01952134282413</v>
      </c>
      <c r="J24" s="9"/>
    </row>
    <row r="25" spans="2:10" ht="15">
      <c r="B25" s="43" t="s">
        <v>18</v>
      </c>
      <c r="C25" s="44">
        <v>11627.98</v>
      </c>
      <c r="D25" s="115">
        <v>5247.992644999999</v>
      </c>
      <c r="E25" s="111">
        <v>0.4513245331519318</v>
      </c>
      <c r="F25" s="115">
        <v>6379.987355</v>
      </c>
      <c r="G25" s="116">
        <v>42169.73345460046</v>
      </c>
      <c r="H25" s="103" t="s">
        <v>85</v>
      </c>
      <c r="I25" s="117">
        <f t="shared" si="0"/>
        <v>182.25710104091579</v>
      </c>
      <c r="J25" s="9"/>
    </row>
    <row r="26" spans="2:10" ht="12.75">
      <c r="B26" s="69" t="s">
        <v>2</v>
      </c>
      <c r="C26" s="65">
        <v>21452.35</v>
      </c>
      <c r="D26" s="118">
        <v>9528.3294125</v>
      </c>
      <c r="E26" s="112">
        <v>0.44416250026220905</v>
      </c>
      <c r="F26" s="118">
        <v>11924.020587500001</v>
      </c>
      <c r="G26" s="119">
        <v>42167.11931259571</v>
      </c>
      <c r="H26" s="104" t="s">
        <v>91</v>
      </c>
      <c r="I26" s="120">
        <f t="shared" si="0"/>
        <v>179.9086964214787</v>
      </c>
      <c r="J26" s="9"/>
    </row>
    <row r="27" spans="2:10" ht="12.75">
      <c r="B27" s="43" t="s">
        <v>46</v>
      </c>
      <c r="C27" s="44">
        <v>14465.26</v>
      </c>
      <c r="D27" s="115">
        <v>6698.647875</v>
      </c>
      <c r="E27" s="111">
        <v>0.46308520379170504</v>
      </c>
      <c r="F27" s="115">
        <v>7766.602125</v>
      </c>
      <c r="G27" s="116">
        <v>42174.02609938397</v>
      </c>
      <c r="H27" s="103" t="s">
        <v>81</v>
      </c>
      <c r="I27" s="117">
        <f t="shared" si="0"/>
        <v>186.24953058220424</v>
      </c>
      <c r="J27" s="9"/>
    </row>
    <row r="28" spans="2:10" ht="12.75">
      <c r="B28" s="69" t="s">
        <v>35</v>
      </c>
      <c r="C28" s="65">
        <v>7367.57</v>
      </c>
      <c r="D28" s="118">
        <v>3508.25396</v>
      </c>
      <c r="E28" s="112">
        <v>0.47617517851883323</v>
      </c>
      <c r="F28" s="118">
        <v>3859.32604</v>
      </c>
      <c r="G28" s="119">
        <v>42178.80394015937</v>
      </c>
      <c r="H28" s="104" t="s">
        <v>82</v>
      </c>
      <c r="I28" s="120">
        <f t="shared" si="0"/>
        <v>190.90302098446185</v>
      </c>
      <c r="J28" s="9"/>
    </row>
    <row r="29" spans="2:10" ht="12.75">
      <c r="B29" s="43" t="s">
        <v>20</v>
      </c>
      <c r="C29" s="44">
        <v>50333.73</v>
      </c>
      <c r="D29" s="115">
        <v>17751.5145</v>
      </c>
      <c r="E29" s="111">
        <v>0.35267631665684224</v>
      </c>
      <c r="F29" s="115">
        <v>32582.225500000004</v>
      </c>
      <c r="G29" s="116">
        <v>42133.72685557975</v>
      </c>
      <c r="H29" s="103" t="s">
        <v>88</v>
      </c>
      <c r="I29" s="117">
        <f t="shared" si="0"/>
        <v>154.48217310999826</v>
      </c>
      <c r="J29" s="9"/>
    </row>
    <row r="30" spans="2:10" ht="12.75">
      <c r="B30" s="69" t="s">
        <v>36</v>
      </c>
      <c r="C30" s="65">
        <v>13540.37</v>
      </c>
      <c r="D30" s="118">
        <v>6295.64405</v>
      </c>
      <c r="E30" s="112">
        <v>0.4649536201743379</v>
      </c>
      <c r="F30" s="118">
        <v>7244.72595</v>
      </c>
      <c r="G30" s="119">
        <v>42174.70807136363</v>
      </c>
      <c r="H30" s="104" t="s">
        <v>83</v>
      </c>
      <c r="I30" s="120">
        <f t="shared" si="0"/>
        <v>186.899685280711</v>
      </c>
      <c r="J30" s="9"/>
    </row>
    <row r="31" spans="2:10" ht="12.75">
      <c r="B31" s="43" t="s">
        <v>30</v>
      </c>
      <c r="C31" s="44">
        <v>20445.51</v>
      </c>
      <c r="D31" s="115">
        <v>8893.567965</v>
      </c>
      <c r="E31" s="111">
        <v>0.4349888051215157</v>
      </c>
      <c r="F31" s="115">
        <v>11551.942035</v>
      </c>
      <c r="G31" s="116">
        <v>42163.77091386935</v>
      </c>
      <c r="H31" s="103" t="s">
        <v>103</v>
      </c>
      <c r="I31" s="117">
        <f t="shared" si="0"/>
        <v>176.98764361917955</v>
      </c>
      <c r="J31" s="9"/>
    </row>
    <row r="32" spans="2:10" ht="12.75">
      <c r="B32" s="69" t="s">
        <v>12</v>
      </c>
      <c r="C32" s="65">
        <v>54326.55</v>
      </c>
      <c r="D32" s="118">
        <v>25487.152875</v>
      </c>
      <c r="E32" s="112">
        <v>0.46914727467508976</v>
      </c>
      <c r="F32" s="118">
        <v>28839.397125</v>
      </c>
      <c r="G32" s="119">
        <v>42176.23875525641</v>
      </c>
      <c r="H32" s="104" t="s">
        <v>84</v>
      </c>
      <c r="I32" s="120">
        <f t="shared" si="0"/>
        <v>188.37616391400206</v>
      </c>
      <c r="J32" s="9"/>
    </row>
    <row r="33" spans="2:10" ht="14.25" customHeight="1">
      <c r="B33" s="66" t="s">
        <v>75</v>
      </c>
      <c r="C33" s="74">
        <f aca="true" t="shared" si="1" ref="C33">SUM(C5:C32)/28</f>
        <v>31863.78357142857</v>
      </c>
      <c r="D33" s="74">
        <f aca="true" t="shared" si="2" ref="D33">SUM(D5:D32)/28</f>
        <v>14803.331028392855</v>
      </c>
      <c r="E33" s="113">
        <f aca="true" t="shared" si="3" ref="E33">SUM(E5:E32)/28</f>
        <v>0.4518590636769854</v>
      </c>
      <c r="F33" s="74">
        <f aca="true" t="shared" si="4" ref="F33">SUM(F5:F32)/28</f>
        <v>17060.453614464288</v>
      </c>
      <c r="G33" s="122"/>
      <c r="H33" s="105" t="s">
        <v>74</v>
      </c>
      <c r="I33" s="123">
        <f t="shared" si="0"/>
        <v>186.76984968567095</v>
      </c>
      <c r="J33" s="9"/>
    </row>
    <row r="35" ht="15">
      <c r="B35" s="26"/>
    </row>
    <row r="36" ht="15">
      <c r="B36" s="26"/>
    </row>
    <row r="37" ht="15">
      <c r="B37" s="26"/>
    </row>
    <row r="38" ht="15">
      <c r="B38" s="26"/>
    </row>
    <row r="39" ht="15">
      <c r="B39" s="26"/>
    </row>
    <row r="40" ht="15">
      <c r="B40" s="26"/>
    </row>
  </sheetData>
  <mergeCells count="7">
    <mergeCell ref="B3:B4"/>
    <mergeCell ref="C3:C4"/>
    <mergeCell ref="G3:H3"/>
    <mergeCell ref="I3:I4"/>
    <mergeCell ref="E3:E4"/>
    <mergeCell ref="F3:F4"/>
    <mergeCell ref="D3:D4"/>
  </mergeCells>
  <conditionalFormatting sqref="I5:I30 I33">
    <cfRule type="dataBar" priority="38">
      <dataBar>
        <cfvo type="min"/>
        <cfvo type="max"/>
        <color rgb="FFFF555A"/>
      </dataBar>
    </cfRule>
    <cfRule type="dataBar" priority="39">
      <dataBar>
        <cfvo type="min"/>
        <cfvo type="max"/>
        <color rgb="FF638EC6"/>
      </dataBar>
    </cfRule>
  </conditionalFormatting>
  <conditionalFormatting sqref="I5:I13 I15:I30 I33">
    <cfRule type="dataBar" priority="36">
      <dataBar>
        <cfvo type="min"/>
        <cfvo type="max"/>
        <color rgb="FFFF555A"/>
      </dataBar>
    </cfRule>
    <cfRule type="dataBar" priority="37">
      <dataBar>
        <cfvo type="min"/>
        <cfvo type="max"/>
        <color rgb="FF638EC6"/>
      </dataBar>
    </cfRule>
  </conditionalFormatting>
  <conditionalFormatting sqref="I14">
    <cfRule type="dataBar" priority="34">
      <dataBar>
        <cfvo type="min"/>
        <cfvo type="max"/>
        <color rgb="FFFF555A"/>
      </dataBar>
    </cfRule>
    <cfRule type="dataBar" priority="35">
      <dataBar>
        <cfvo type="min"/>
        <cfvo type="max"/>
        <color rgb="FF638EC6"/>
      </dataBar>
    </cfRule>
  </conditionalFormatting>
  <conditionalFormatting sqref="I5:I13 I33">
    <cfRule type="dataBar" priority="32">
      <dataBar>
        <cfvo type="min"/>
        <cfvo type="max"/>
        <color rgb="FFFF555A"/>
      </dataBar>
    </cfRule>
    <cfRule type="dataBar" priority="33">
      <dataBar>
        <cfvo type="min"/>
        <cfvo type="max"/>
        <color rgb="FF638EC6"/>
      </dataBar>
    </cfRule>
  </conditionalFormatting>
  <conditionalFormatting sqref="E6">
    <cfRule type="dataBar" priority="14">
      <dataBar>
        <cfvo type="min"/>
        <cfvo type="max"/>
        <color rgb="FFFF555A"/>
      </dataBar>
    </cfRule>
  </conditionalFormatting>
  <conditionalFormatting sqref="E33">
    <cfRule type="dataBar" priority="13">
      <dataBar>
        <cfvo type="min"/>
        <cfvo type="max"/>
        <color rgb="FFFF555A"/>
      </dataBar>
    </cfRule>
  </conditionalFormatting>
  <conditionalFormatting sqref="E7:E32">
    <cfRule type="dataBar" priority="12">
      <dataBar>
        <cfvo type="min"/>
        <cfvo type="max"/>
        <color rgb="FFFF555A"/>
      </dataBar>
    </cfRule>
  </conditionalFormatting>
  <conditionalFormatting sqref="E5">
    <cfRule type="dataBar" priority="11">
      <dataBar>
        <cfvo type="min"/>
        <cfvo type="max"/>
        <color rgb="FFFF555A"/>
      </dataBar>
    </cfRule>
  </conditionalFormatting>
  <conditionalFormatting sqref="I31:I32">
    <cfRule type="dataBar" priority="9">
      <dataBar>
        <cfvo type="min"/>
        <cfvo type="max"/>
        <color rgb="FFFF555A"/>
      </dataBar>
    </cfRule>
    <cfRule type="dataBar" priority="10">
      <dataBar>
        <cfvo type="min"/>
        <cfvo type="max"/>
        <color rgb="FF638EC6"/>
      </dataBar>
    </cfRule>
  </conditionalFormatting>
  <conditionalFormatting sqref="E5:E6">
    <cfRule type="dataBar" priority="3">
      <dataBar>
        <cfvo type="min"/>
        <cfvo type="max"/>
        <color rgb="FFFF555A"/>
      </dataBar>
    </cfRule>
  </conditionalFormatting>
  <hyperlinks>
    <hyperlink ref="B19" r:id="rId1" display="_edn5"/>
    <hyperlink ref="B21" r:id="rId2" display="_ednref5"/>
    <hyperlink ref="B16" location="_edn4" display="_edn4"/>
    <hyperlink ref="B31" r:id="rId3" display="_edn7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K33"/>
  <sheetViews>
    <sheetView showGridLines="0" workbookViewId="0" topLeftCell="A1">
      <selection activeCell="F5" sqref="F5:K5"/>
    </sheetView>
  </sheetViews>
  <sheetFormatPr defaultColWidth="11.421875" defaultRowHeight="15"/>
  <cols>
    <col min="1" max="1" width="3.8515625" style="1" customWidth="1"/>
    <col min="2" max="2" width="8.7109375" style="1" customWidth="1"/>
    <col min="3" max="3" width="2.7109375" style="50" customWidth="1"/>
    <col min="4" max="4" width="27.28125" style="2" customWidth="1"/>
    <col min="5" max="5" width="2.7109375" style="2" customWidth="1"/>
    <col min="6" max="9" width="13.57421875" style="21" customWidth="1"/>
    <col min="10" max="10" width="2.7109375" style="21" customWidth="1"/>
    <col min="11" max="11" width="13.00390625" style="21" customWidth="1"/>
    <col min="12" max="16384" width="11.421875" style="1" customWidth="1"/>
  </cols>
  <sheetData>
    <row r="1" spans="2:11" ht="15.75">
      <c r="B1" s="28" t="s">
        <v>147</v>
      </c>
      <c r="C1" s="49"/>
      <c r="K1" s="1"/>
    </row>
    <row r="2" spans="4:5" ht="15">
      <c r="D2" s="3"/>
      <c r="E2" s="3"/>
    </row>
    <row r="3" spans="2:11" ht="34.5" customHeight="1">
      <c r="B3" s="128" t="s">
        <v>29</v>
      </c>
      <c r="C3" s="51"/>
      <c r="D3" s="129" t="s">
        <v>57</v>
      </c>
      <c r="E3" s="51"/>
      <c r="F3" s="130" t="s">
        <v>37</v>
      </c>
      <c r="G3" s="130" t="s">
        <v>38</v>
      </c>
      <c r="H3" s="130" t="s">
        <v>13</v>
      </c>
      <c r="I3" s="130" t="s">
        <v>40</v>
      </c>
      <c r="J3" s="51"/>
      <c r="K3" s="131" t="s">
        <v>65</v>
      </c>
    </row>
    <row r="4" spans="2:11" ht="15">
      <c r="B4" s="54">
        <v>1</v>
      </c>
      <c r="C4" s="52"/>
      <c r="D4" s="56" t="s">
        <v>127</v>
      </c>
      <c r="E4" s="56"/>
      <c r="F4" s="54">
        <v>60.78518157190684</v>
      </c>
      <c r="G4" s="54">
        <v>24.183069876788647</v>
      </c>
      <c r="H4" s="54">
        <v>54.4545736940324</v>
      </c>
      <c r="I4" s="54">
        <v>7.32492621411323</v>
      </c>
      <c r="J4" s="54"/>
      <c r="K4" s="54">
        <v>100</v>
      </c>
    </row>
    <row r="5" spans="2:11" ht="15">
      <c r="B5" s="54">
        <v>2</v>
      </c>
      <c r="C5" s="52"/>
      <c r="D5" s="47" t="s">
        <v>128</v>
      </c>
      <c r="E5" s="47"/>
      <c r="F5" s="48">
        <v>79.42271428199794</v>
      </c>
      <c r="G5" s="48">
        <v>38.94138926017748</v>
      </c>
      <c r="H5" s="48">
        <v>10.125605008063483</v>
      </c>
      <c r="I5" s="48">
        <v>6.951871657754012</v>
      </c>
      <c r="J5" s="48"/>
      <c r="K5" s="48">
        <v>100</v>
      </c>
    </row>
    <row r="6" spans="2:11" ht="15">
      <c r="B6" s="54">
        <v>3</v>
      </c>
      <c r="C6" s="52"/>
      <c r="D6" s="47" t="s">
        <v>129</v>
      </c>
      <c r="E6" s="47"/>
      <c r="F6" s="48">
        <v>54.70452398301978</v>
      </c>
      <c r="G6" s="48">
        <v>31.58190679602077</v>
      </c>
      <c r="H6" s="48">
        <v>36.23912719028399</v>
      </c>
      <c r="I6" s="48">
        <v>6.951871657754012</v>
      </c>
      <c r="J6" s="48"/>
      <c r="K6" s="48">
        <v>100</v>
      </c>
    </row>
    <row r="7" spans="2:11" ht="15">
      <c r="B7" s="54">
        <v>4</v>
      </c>
      <c r="C7" s="52"/>
      <c r="D7" s="47" t="s">
        <v>115</v>
      </c>
      <c r="E7" s="47"/>
      <c r="F7" s="48">
        <v>48.23215627456639</v>
      </c>
      <c r="G7" s="48">
        <v>31.308586195724086</v>
      </c>
      <c r="H7" s="48">
        <v>28.308225375213723</v>
      </c>
      <c r="I7" s="48">
        <v>9.619073718827075</v>
      </c>
      <c r="J7" s="48"/>
      <c r="K7" s="48">
        <v>100</v>
      </c>
    </row>
    <row r="8" spans="2:11" ht="15">
      <c r="B8" s="54">
        <v>5</v>
      </c>
      <c r="C8" s="52"/>
      <c r="D8" s="47" t="s">
        <v>114</v>
      </c>
      <c r="E8" s="47"/>
      <c r="F8" s="48">
        <v>46.1628075714695</v>
      </c>
      <c r="G8" s="48">
        <v>27.740110594378983</v>
      </c>
      <c r="H8" s="48">
        <v>32.28459341822283</v>
      </c>
      <c r="I8" s="48">
        <v>8.07889759524453</v>
      </c>
      <c r="J8" s="48"/>
      <c r="K8" s="48">
        <v>100</v>
      </c>
    </row>
    <row r="9" spans="2:11" ht="15">
      <c r="B9" s="54">
        <v>6</v>
      </c>
      <c r="C9" s="52"/>
      <c r="D9" s="47" t="s">
        <v>112</v>
      </c>
      <c r="E9" s="47"/>
      <c r="F9" s="48">
        <v>33.858376434680515</v>
      </c>
      <c r="G9" s="48">
        <v>35.876579876692595</v>
      </c>
      <c r="H9" s="48">
        <v>33.19341923124301</v>
      </c>
      <c r="I9" s="48">
        <v>6.581401545430323</v>
      </c>
      <c r="J9" s="48"/>
      <c r="K9" s="48">
        <v>100</v>
      </c>
    </row>
    <row r="10" spans="2:11" ht="15">
      <c r="B10" s="54">
        <v>7</v>
      </c>
      <c r="C10" s="52"/>
      <c r="D10" s="47" t="s">
        <v>130</v>
      </c>
      <c r="E10" s="47"/>
      <c r="F10" s="48">
        <v>45.9267201734082</v>
      </c>
      <c r="G10" s="48">
        <v>14.59610193560741</v>
      </c>
      <c r="H10" s="55">
        <v>31.501484276777393</v>
      </c>
      <c r="I10" s="48">
        <v>7.700592353257943</v>
      </c>
      <c r="J10" s="48"/>
      <c r="K10" s="48">
        <v>100</v>
      </c>
    </row>
    <row r="11" spans="2:11" ht="15">
      <c r="B11" s="54">
        <v>8</v>
      </c>
      <c r="C11" s="52"/>
      <c r="D11" s="47" t="s">
        <v>131</v>
      </c>
      <c r="E11" s="47"/>
      <c r="F11" s="48">
        <v>36.264362883421995</v>
      </c>
      <c r="G11" s="48">
        <v>25.51637228348813</v>
      </c>
      <c r="H11" s="48">
        <v>20.66267508199437</v>
      </c>
      <c r="I11" s="48">
        <v>8.459869848156181</v>
      </c>
      <c r="J11" s="48"/>
      <c r="K11" s="48">
        <v>100</v>
      </c>
    </row>
    <row r="12" spans="2:11" ht="15">
      <c r="B12" s="54">
        <v>9</v>
      </c>
      <c r="C12" s="52"/>
      <c r="D12" s="47" t="s">
        <v>132</v>
      </c>
      <c r="E12" s="47"/>
      <c r="F12" s="48">
        <v>36.278741267496606</v>
      </c>
      <c r="G12" s="48">
        <v>12.340126292723465</v>
      </c>
      <c r="H12" s="48">
        <v>32.92870991391644</v>
      </c>
      <c r="I12" s="48">
        <v>8.459869848156181</v>
      </c>
      <c r="J12" s="48"/>
      <c r="K12" s="48">
        <v>100</v>
      </c>
    </row>
    <row r="13" spans="2:11" ht="15">
      <c r="B13" s="54">
        <v>10</v>
      </c>
      <c r="C13" s="52"/>
      <c r="D13" s="47" t="s">
        <v>133</v>
      </c>
      <c r="E13" s="47"/>
      <c r="F13" s="48">
        <v>45.037106509902465</v>
      </c>
      <c r="G13" s="48">
        <v>0</v>
      </c>
      <c r="H13" s="48">
        <v>34.49551998913361</v>
      </c>
      <c r="I13" s="48">
        <v>8.843537414965988</v>
      </c>
      <c r="J13" s="48"/>
      <c r="K13" s="48">
        <v>100</v>
      </c>
    </row>
    <row r="14" spans="2:11" ht="15">
      <c r="B14" s="54">
        <v>11</v>
      </c>
      <c r="C14" s="52"/>
      <c r="D14" s="47" t="s">
        <v>134</v>
      </c>
      <c r="E14" s="47"/>
      <c r="F14" s="48">
        <v>48.65608477571191</v>
      </c>
      <c r="G14" s="48">
        <v>18.523820076313584</v>
      </c>
      <c r="H14" s="48">
        <v>12.767908770931493</v>
      </c>
      <c r="I14" s="48">
        <v>6.951871657754013</v>
      </c>
      <c r="J14" s="48"/>
      <c r="K14" s="48">
        <v>100</v>
      </c>
    </row>
    <row r="15" spans="2:11" ht="15">
      <c r="B15" s="57" t="s">
        <v>58</v>
      </c>
      <c r="C15" s="52"/>
      <c r="D15" s="57" t="s">
        <v>120</v>
      </c>
      <c r="E15" s="57"/>
      <c r="F15" s="58">
        <v>34.08491266231968</v>
      </c>
      <c r="G15" s="58">
        <v>17.555715167607463</v>
      </c>
      <c r="H15" s="58">
        <v>27.66571472970555</v>
      </c>
      <c r="I15" s="58">
        <v>7.46351340622636</v>
      </c>
      <c r="J15" s="58"/>
      <c r="K15" s="58">
        <v>100</v>
      </c>
    </row>
    <row r="16" spans="2:11" ht="15">
      <c r="B16" s="54">
        <v>12</v>
      </c>
      <c r="C16" s="52"/>
      <c r="D16" s="47" t="s">
        <v>118</v>
      </c>
      <c r="E16" s="47"/>
      <c r="F16" s="48">
        <v>47.25734550229712</v>
      </c>
      <c r="G16" s="48">
        <v>15.289311604848047</v>
      </c>
      <c r="H16" s="48">
        <v>16.37781850451107</v>
      </c>
      <c r="I16" s="48">
        <v>7.324926214113227</v>
      </c>
      <c r="J16" s="48"/>
      <c r="K16" s="48">
        <v>100</v>
      </c>
    </row>
    <row r="17" spans="2:11" ht="15">
      <c r="B17" s="54">
        <v>13</v>
      </c>
      <c r="C17" s="52"/>
      <c r="D17" s="47" t="s">
        <v>135</v>
      </c>
      <c r="E17" s="47"/>
      <c r="F17" s="48">
        <v>28.534974448293383</v>
      </c>
      <c r="G17" s="48">
        <v>21.375861322399423</v>
      </c>
      <c r="H17" s="48">
        <v>28.78375935801809</v>
      </c>
      <c r="I17" s="48">
        <v>7.324926214113228</v>
      </c>
      <c r="J17" s="48"/>
      <c r="K17" s="48">
        <v>100</v>
      </c>
    </row>
    <row r="18" spans="2:11" ht="15">
      <c r="B18" s="54">
        <v>14</v>
      </c>
      <c r="C18" s="53"/>
      <c r="D18" s="47" t="s">
        <v>136</v>
      </c>
      <c r="E18" s="47"/>
      <c r="F18" s="48">
        <v>35.50059161814744</v>
      </c>
      <c r="G18" s="48">
        <v>15.797500562194864</v>
      </c>
      <c r="H18" s="48">
        <v>27.356647315020375</v>
      </c>
      <c r="I18" s="48">
        <v>7.324926214113227</v>
      </c>
      <c r="J18" s="48"/>
      <c r="K18" s="48">
        <v>100</v>
      </c>
    </row>
    <row r="19" spans="2:11" ht="15">
      <c r="B19" s="54">
        <v>15</v>
      </c>
      <c r="C19" s="53"/>
      <c r="D19" s="47" t="s">
        <v>137</v>
      </c>
      <c r="E19" s="47"/>
      <c r="F19" s="48">
        <v>27.200951840394445</v>
      </c>
      <c r="G19" s="48">
        <v>31.62817865497152</v>
      </c>
      <c r="H19" s="48">
        <v>17.66917720492007</v>
      </c>
      <c r="I19" s="48">
        <v>8.843537414965986</v>
      </c>
      <c r="J19" s="48"/>
      <c r="K19" s="48">
        <v>100</v>
      </c>
    </row>
    <row r="20" spans="2:11" ht="15">
      <c r="B20" s="54">
        <v>16</v>
      </c>
      <c r="C20" s="52"/>
      <c r="D20" s="47" t="s">
        <v>117</v>
      </c>
      <c r="E20" s="47"/>
      <c r="F20" s="48">
        <v>31.306801861208392</v>
      </c>
      <c r="G20" s="48">
        <v>32.417619109842256</v>
      </c>
      <c r="H20" s="48">
        <v>10.453782474620594</v>
      </c>
      <c r="I20" s="48">
        <v>8.07889759524453</v>
      </c>
      <c r="J20" s="48"/>
      <c r="K20" s="48">
        <v>100.00000000000001</v>
      </c>
    </row>
    <row r="21" spans="2:11" ht="15">
      <c r="B21" s="54">
        <v>17</v>
      </c>
      <c r="C21" s="52"/>
      <c r="D21" s="47" t="s">
        <v>138</v>
      </c>
      <c r="E21" s="47"/>
      <c r="F21" s="48">
        <v>46.058368963167354</v>
      </c>
      <c r="G21" s="48">
        <v>5.418604314613917</v>
      </c>
      <c r="H21" s="48">
        <v>23.095212615352658</v>
      </c>
      <c r="I21" s="48">
        <v>6.951871657754011</v>
      </c>
      <c r="J21" s="48"/>
      <c r="K21" s="48">
        <v>100</v>
      </c>
    </row>
    <row r="22" spans="2:11" ht="15">
      <c r="B22" s="54">
        <v>18</v>
      </c>
      <c r="C22" s="52"/>
      <c r="D22" s="47" t="s">
        <v>139</v>
      </c>
      <c r="E22" s="47"/>
      <c r="F22" s="48">
        <v>34.52694474811514</v>
      </c>
      <c r="G22" s="48">
        <v>15.992927771351853</v>
      </c>
      <c r="H22" s="48">
        <v>21.309926306767203</v>
      </c>
      <c r="I22" s="48">
        <v>8.078897595244529</v>
      </c>
      <c r="J22" s="48"/>
      <c r="K22" s="48">
        <v>100</v>
      </c>
    </row>
    <row r="23" spans="2:11" ht="15">
      <c r="B23" s="54">
        <v>19</v>
      </c>
      <c r="C23" s="52"/>
      <c r="D23" s="47" t="s">
        <v>140</v>
      </c>
      <c r="E23" s="47"/>
      <c r="F23" s="48">
        <v>42.93649623982336</v>
      </c>
      <c r="G23" s="48">
        <v>12.191295305400624</v>
      </c>
      <c r="H23" s="48">
        <v>15.913941438801544</v>
      </c>
      <c r="I23" s="48">
        <v>7.324926214113227</v>
      </c>
      <c r="J23" s="48"/>
      <c r="K23" s="48">
        <v>100</v>
      </c>
    </row>
    <row r="24" spans="2:11" ht="15">
      <c r="B24" s="54">
        <v>20</v>
      </c>
      <c r="C24" s="52"/>
      <c r="D24" s="47" t="s">
        <v>119</v>
      </c>
      <c r="E24" s="47"/>
      <c r="F24" s="48">
        <v>24.54132812829683</v>
      </c>
      <c r="G24" s="48">
        <v>33.691304788476636</v>
      </c>
      <c r="H24" s="48">
        <v>11.054418349148165</v>
      </c>
      <c r="I24" s="48">
        <v>7.700592353257944</v>
      </c>
      <c r="J24" s="48"/>
      <c r="K24" s="48">
        <v>100</v>
      </c>
    </row>
    <row r="25" spans="2:11" ht="15">
      <c r="B25" s="54">
        <v>21</v>
      </c>
      <c r="C25" s="52"/>
      <c r="D25" s="47" t="s">
        <v>141</v>
      </c>
      <c r="E25" s="47"/>
      <c r="F25" s="48">
        <v>40.498734942039235</v>
      </c>
      <c r="G25" s="48">
        <v>8.602468370494842</v>
      </c>
      <c r="H25" s="48">
        <v>19.52078575785006</v>
      </c>
      <c r="I25" s="48">
        <v>7.324926214113229</v>
      </c>
      <c r="J25" s="48"/>
      <c r="K25" s="48">
        <v>100</v>
      </c>
    </row>
    <row r="26" spans="2:11" ht="15">
      <c r="B26" s="54">
        <v>22</v>
      </c>
      <c r="C26" s="52"/>
      <c r="D26" s="47" t="s">
        <v>142</v>
      </c>
      <c r="E26" s="47"/>
      <c r="F26" s="48">
        <v>0.9543841890078628</v>
      </c>
      <c r="G26" s="48">
        <v>0.4771920945039314</v>
      </c>
      <c r="H26" s="48">
        <v>65.52547953170469</v>
      </c>
      <c r="I26" s="48">
        <v>8.843537414965986</v>
      </c>
      <c r="J26" s="48"/>
      <c r="K26" s="48">
        <v>100</v>
      </c>
    </row>
    <row r="27" spans="2:11" ht="15">
      <c r="B27" s="54">
        <v>23</v>
      </c>
      <c r="C27" s="52"/>
      <c r="D27" s="47" t="s">
        <v>143</v>
      </c>
      <c r="E27" s="47"/>
      <c r="F27" s="48">
        <v>22.28603986903824</v>
      </c>
      <c r="G27" s="48">
        <v>18.40713157140571</v>
      </c>
      <c r="H27" s="48">
        <v>25.418024905857504</v>
      </c>
      <c r="I27" s="48">
        <v>5.848107965070126</v>
      </c>
      <c r="J27" s="48"/>
      <c r="K27" s="48">
        <v>100</v>
      </c>
    </row>
    <row r="28" spans="2:11" ht="15">
      <c r="B28" s="54">
        <v>24</v>
      </c>
      <c r="C28" s="52"/>
      <c r="D28" s="47" t="s">
        <v>113</v>
      </c>
      <c r="E28" s="47"/>
      <c r="F28" s="48">
        <v>23.734470705810228</v>
      </c>
      <c r="G28" s="48">
        <v>17.602958182946878</v>
      </c>
      <c r="H28" s="48">
        <v>11.882011118893015</v>
      </c>
      <c r="I28" s="48">
        <v>6.951871657754012</v>
      </c>
      <c r="J28" s="48"/>
      <c r="K28" s="48">
        <v>99.99999999999999</v>
      </c>
    </row>
    <row r="29" spans="2:11" ht="15">
      <c r="B29" s="54">
        <v>25</v>
      </c>
      <c r="C29" s="52"/>
      <c r="D29" s="47" t="s">
        <v>144</v>
      </c>
      <c r="E29" s="47"/>
      <c r="F29" s="48">
        <v>14.94719874184162</v>
      </c>
      <c r="G29" s="48">
        <v>12.99634980428209</v>
      </c>
      <c r="H29" s="48">
        <v>19.586783597701142</v>
      </c>
      <c r="I29" s="48">
        <v>6.95187165775401</v>
      </c>
      <c r="J29" s="48"/>
      <c r="K29" s="48">
        <v>100</v>
      </c>
    </row>
    <row r="30" spans="2:11" ht="15">
      <c r="B30" s="54">
        <v>26</v>
      </c>
      <c r="C30" s="52"/>
      <c r="D30" s="47" t="s">
        <v>116</v>
      </c>
      <c r="E30" s="47"/>
      <c r="F30" s="48">
        <v>14.292033887368161</v>
      </c>
      <c r="G30" s="48">
        <v>5.3169157955018</v>
      </c>
      <c r="H30" s="48">
        <v>19.55146951210778</v>
      </c>
      <c r="I30" s="48">
        <v>8.07889759524453</v>
      </c>
      <c r="J30" s="48"/>
      <c r="K30" s="48">
        <v>100</v>
      </c>
    </row>
    <row r="31" spans="2:11" ht="15">
      <c r="B31" s="54">
        <v>27</v>
      </c>
      <c r="C31" s="52"/>
      <c r="D31" s="47" t="s">
        <v>145</v>
      </c>
      <c r="E31" s="47"/>
      <c r="F31" s="48">
        <v>12.924580185670772</v>
      </c>
      <c r="G31" s="48">
        <v>12.924580185670772</v>
      </c>
      <c r="H31" s="48">
        <v>10.107406628196959</v>
      </c>
      <c r="I31" s="48">
        <v>6.213489113117366</v>
      </c>
      <c r="J31" s="48"/>
      <c r="K31" s="48">
        <v>100</v>
      </c>
    </row>
    <row r="32" spans="2:11" ht="15">
      <c r="B32" s="54">
        <v>28</v>
      </c>
      <c r="C32" s="52"/>
      <c r="D32" s="47" t="s">
        <v>146</v>
      </c>
      <c r="E32" s="47"/>
      <c r="F32" s="48">
        <v>13.959538345869248</v>
      </c>
      <c r="G32" s="48">
        <v>9.231064731410841</v>
      </c>
      <c r="H32" s="48">
        <v>2.519844749955542</v>
      </c>
      <c r="I32" s="48">
        <v>6.5814015454303245</v>
      </c>
      <c r="J32" s="48"/>
      <c r="K32" s="48">
        <v>100</v>
      </c>
    </row>
    <row r="33" spans="4:11" ht="15">
      <c r="D33" s="1"/>
      <c r="E33" s="1"/>
      <c r="F33" s="1"/>
      <c r="G33" s="1"/>
      <c r="H33" s="1"/>
      <c r="I33" s="1"/>
      <c r="J33" s="1"/>
      <c r="K33" s="1"/>
    </row>
  </sheetData>
  <conditionalFormatting sqref="B33">
    <cfRule type="dataBar" priority="67">
      <dataBar>
        <cfvo type="min"/>
        <cfvo type="max"/>
        <color rgb="FFFF555A"/>
      </dataBar>
    </cfRule>
    <cfRule type="dataBar" priority="68">
      <dataBar>
        <cfvo type="min"/>
        <cfvo type="max"/>
        <color rgb="FF638EC6"/>
      </dataBar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1"/>
  <sheetViews>
    <sheetView showGridLines="0" workbookViewId="0" topLeftCell="A1">
      <selection activeCell="Q14" sqref="Q14"/>
    </sheetView>
  </sheetViews>
  <sheetFormatPr defaultColWidth="11.421875" defaultRowHeight="15"/>
  <cols>
    <col min="1" max="1" width="2.7109375" style="23" customWidth="1"/>
    <col min="2" max="2" width="8.00390625" style="23" customWidth="1"/>
    <col min="3" max="3" width="1.57421875" style="23" customWidth="1"/>
    <col min="4" max="4" width="11.421875" style="23" bestFit="1" customWidth="1"/>
    <col min="5" max="5" width="10.00390625" style="23" customWidth="1"/>
    <col min="6" max="6" width="1.57421875" style="23" customWidth="1"/>
    <col min="7" max="7" width="11.421875" style="23" bestFit="1" customWidth="1"/>
    <col min="8" max="8" width="10.00390625" style="23" customWidth="1"/>
    <col min="9" max="9" width="1.57421875" style="23" customWidth="1"/>
    <col min="10" max="10" width="11.421875" style="23" bestFit="1" customWidth="1"/>
    <col min="11" max="11" width="10.00390625" style="23" customWidth="1"/>
    <col min="12" max="12" width="3.7109375" style="23" customWidth="1"/>
    <col min="13" max="13" width="10.140625" style="23" customWidth="1"/>
    <col min="14" max="14" width="1.57421875" style="23" customWidth="1"/>
    <col min="15" max="15" width="8.8515625" style="23" customWidth="1"/>
    <col min="16" max="16" width="8.00390625" style="24" customWidth="1"/>
    <col min="17" max="17" width="6.57421875" style="25" customWidth="1"/>
    <col min="18" max="18" width="1.57421875" style="23" customWidth="1"/>
    <col min="19" max="20" width="8.8515625" style="23" customWidth="1"/>
    <col min="21" max="21" width="6.57421875" style="25" customWidth="1"/>
    <col min="22" max="22" width="1.57421875" style="23" customWidth="1"/>
    <col min="23" max="24" width="8.8515625" style="23" customWidth="1"/>
    <col min="25" max="25" width="6.57421875" style="25" customWidth="1"/>
    <col min="26" max="16384" width="11.421875" style="23" customWidth="1"/>
  </cols>
  <sheetData>
    <row r="1" spans="2:13" ht="15.75">
      <c r="B1" s="28" t="s">
        <v>56</v>
      </c>
      <c r="M1" s="28" t="s">
        <v>64</v>
      </c>
    </row>
    <row r="3" spans="2:26" ht="65.25" customHeight="1">
      <c r="B3" s="128" t="s">
        <v>29</v>
      </c>
      <c r="C3" s="6"/>
      <c r="D3" s="188" t="s">
        <v>51</v>
      </c>
      <c r="E3" s="188"/>
      <c r="F3" s="6"/>
      <c r="G3" s="185" t="s">
        <v>53</v>
      </c>
      <c r="H3" s="185"/>
      <c r="I3" s="6"/>
      <c r="J3" s="189" t="s">
        <v>52</v>
      </c>
      <c r="K3" s="186"/>
      <c r="L3" s="22"/>
      <c r="M3" s="128" t="s">
        <v>19</v>
      </c>
      <c r="N3" s="6"/>
      <c r="O3" s="129" t="s">
        <v>31</v>
      </c>
      <c r="P3" s="187" t="s">
        <v>32</v>
      </c>
      <c r="Q3" s="187"/>
      <c r="R3" s="6"/>
      <c r="S3" s="185" t="s">
        <v>53</v>
      </c>
      <c r="T3" s="185" t="s">
        <v>32</v>
      </c>
      <c r="U3" s="130"/>
      <c r="V3" s="6"/>
      <c r="W3" s="131" t="s">
        <v>54</v>
      </c>
      <c r="X3" s="186" t="s">
        <v>32</v>
      </c>
      <c r="Y3" s="186"/>
      <c r="Z3" s="38"/>
    </row>
    <row r="4" spans="2:26" ht="12.75">
      <c r="B4" s="59">
        <v>1</v>
      </c>
      <c r="C4" s="6"/>
      <c r="D4" s="60" t="s">
        <v>4</v>
      </c>
      <c r="E4" s="45">
        <v>62111.32</v>
      </c>
      <c r="F4" s="22"/>
      <c r="G4" s="60" t="s">
        <v>4</v>
      </c>
      <c r="H4" s="45">
        <v>36939.329715</v>
      </c>
      <c r="I4" s="22"/>
      <c r="J4" s="60" t="s">
        <v>1</v>
      </c>
      <c r="K4" s="45">
        <v>35344.9964475</v>
      </c>
      <c r="L4" s="61"/>
      <c r="M4" s="60" t="str">
        <f>D6</f>
        <v>Pays-Bas</v>
      </c>
      <c r="N4" s="6"/>
      <c r="O4" s="45">
        <f>E6</f>
        <v>56826.13</v>
      </c>
      <c r="P4" s="45">
        <f>O4-O$5</f>
        <v>1511.8399999999965</v>
      </c>
      <c r="Q4" s="165">
        <f>P4/O$5</f>
        <v>0.02733181606416708</v>
      </c>
      <c r="R4" s="45"/>
      <c r="S4" s="45">
        <f>H8</f>
        <v>26277.6533725</v>
      </c>
      <c r="T4" s="45">
        <f>S4-S$5</f>
        <v>-5825.099227499999</v>
      </c>
      <c r="U4" s="165">
        <f>T4/S$5</f>
        <v>-0.18145170602909605</v>
      </c>
      <c r="V4" s="45"/>
      <c r="W4" s="45">
        <f>K7</f>
        <v>30407.041875</v>
      </c>
      <c r="X4" s="45">
        <f>W4-W$5</f>
        <v>6551.610824999996</v>
      </c>
      <c r="Y4" s="165">
        <f>X4/W$5</f>
        <v>0.2746381237575665</v>
      </c>
      <c r="Z4" s="39"/>
    </row>
    <row r="5" spans="2:26" ht="12.75">
      <c r="B5" s="46">
        <v>2</v>
      </c>
      <c r="C5" s="6"/>
      <c r="D5" s="60" t="s">
        <v>1</v>
      </c>
      <c r="E5" s="45">
        <v>60779.01</v>
      </c>
      <c r="F5" s="22"/>
      <c r="G5" s="64" t="s">
        <v>0</v>
      </c>
      <c r="H5" s="40">
        <v>32102.7526</v>
      </c>
      <c r="I5" s="22"/>
      <c r="J5" s="60" t="s">
        <v>20</v>
      </c>
      <c r="K5" s="45">
        <v>32582.225500000004</v>
      </c>
      <c r="L5" s="61"/>
      <c r="M5" s="64" t="s">
        <v>0</v>
      </c>
      <c r="N5" s="6"/>
      <c r="O5" s="40">
        <v>55314.29</v>
      </c>
      <c r="P5" s="62"/>
      <c r="Q5" s="166"/>
      <c r="R5" s="6"/>
      <c r="S5" s="63">
        <f>H5</f>
        <v>32102.7526</v>
      </c>
      <c r="T5" s="62"/>
      <c r="U5" s="166"/>
      <c r="V5" s="6"/>
      <c r="W5" s="63">
        <f>K13</f>
        <v>23855.431050000003</v>
      </c>
      <c r="X5" s="62"/>
      <c r="Y5" s="166"/>
      <c r="Z5" s="39"/>
    </row>
    <row r="6" spans="2:26" ht="12.75">
      <c r="B6" s="46">
        <v>3</v>
      </c>
      <c r="C6" s="6"/>
      <c r="D6" s="60" t="s">
        <v>10</v>
      </c>
      <c r="E6" s="45">
        <v>56826.13</v>
      </c>
      <c r="F6" s="22"/>
      <c r="G6" s="60" t="s">
        <v>3</v>
      </c>
      <c r="H6" s="45">
        <v>30887.39895</v>
      </c>
      <c r="I6" s="22"/>
      <c r="J6" s="60" t="s">
        <v>10</v>
      </c>
      <c r="K6" s="45">
        <v>30548.476627499997</v>
      </c>
      <c r="L6" s="22"/>
      <c r="M6" s="60" t="str">
        <f>D9</f>
        <v>Suède</v>
      </c>
      <c r="N6" s="6"/>
      <c r="O6" s="45">
        <f>E9</f>
        <v>54326.55</v>
      </c>
      <c r="P6" s="45">
        <f>O6-O$5</f>
        <v>-987.739999999998</v>
      </c>
      <c r="Q6" s="165">
        <f>P6/O$5</f>
        <v>-0.017856868451172344</v>
      </c>
      <c r="R6" s="45"/>
      <c r="S6" s="45">
        <f>H9</f>
        <v>25487.152875</v>
      </c>
      <c r="T6" s="45">
        <f>S6-S$5</f>
        <v>-6615.599725</v>
      </c>
      <c r="U6" s="165">
        <f>T6/S$5</f>
        <v>-0.20607577821846965</v>
      </c>
      <c r="V6" s="45"/>
      <c r="W6" s="45">
        <f>K8</f>
        <v>28839.397125</v>
      </c>
      <c r="X6" s="45">
        <f>W6-W$5</f>
        <v>4983.966074999997</v>
      </c>
      <c r="Y6" s="165">
        <f>X6/W$5</f>
        <v>0.20892374841409525</v>
      </c>
      <c r="Z6" s="39"/>
    </row>
    <row r="7" spans="2:26" ht="12.75">
      <c r="B7" s="46">
        <v>4</v>
      </c>
      <c r="C7" s="6"/>
      <c r="D7" s="64" t="s">
        <v>0</v>
      </c>
      <c r="E7" s="40">
        <v>55805.04</v>
      </c>
      <c r="F7" s="22"/>
      <c r="G7" s="60" t="s">
        <v>8</v>
      </c>
      <c r="H7" s="45">
        <v>28161.4693175</v>
      </c>
      <c r="I7" s="22"/>
      <c r="J7" s="60" t="s">
        <v>6</v>
      </c>
      <c r="K7" s="45">
        <v>30407.041875</v>
      </c>
      <c r="L7" s="22"/>
      <c r="M7" s="60" t="str">
        <f>D11</f>
        <v>Danemark</v>
      </c>
      <c r="N7" s="6"/>
      <c r="O7" s="45">
        <f>E11</f>
        <v>53455.76</v>
      </c>
      <c r="P7" s="45">
        <f aca="true" t="shared" si="0" ref="P7:P8">O7-O$5</f>
        <v>-1858.5299999999988</v>
      </c>
      <c r="Q7" s="165">
        <f aca="true" t="shared" si="1" ref="Q7:Q8">P7/O$5</f>
        <v>-0.033599455041364516</v>
      </c>
      <c r="R7" s="45"/>
      <c r="S7" s="45">
        <f>H12</f>
        <v>23048.718125</v>
      </c>
      <c r="T7" s="45">
        <f aca="true" t="shared" si="2" ref="T7:T8">S7-S$5</f>
        <v>-9054.034475</v>
      </c>
      <c r="U7" s="165">
        <f aca="true" t="shared" si="3" ref="U7:U8">T7/S$5</f>
        <v>-0.28203296420756147</v>
      </c>
      <c r="V7" s="45"/>
      <c r="W7" s="45">
        <f>K7</f>
        <v>30407.041875</v>
      </c>
      <c r="X7" s="45">
        <f aca="true" t="shared" si="4" ref="X7:X8">W7-W$5</f>
        <v>6551.610824999996</v>
      </c>
      <c r="Y7" s="165">
        <f aca="true" t="shared" si="5" ref="Y7:Y8">X7/W$5</f>
        <v>0.2746381237575665</v>
      </c>
      <c r="Z7" s="39"/>
    </row>
    <row r="8" spans="2:26" ht="12.75">
      <c r="B8" s="46">
        <v>5</v>
      </c>
      <c r="C8" s="6"/>
      <c r="D8" s="60" t="s">
        <v>3</v>
      </c>
      <c r="E8" s="45">
        <v>54742.83</v>
      </c>
      <c r="F8" s="22"/>
      <c r="G8" s="60" t="s">
        <v>10</v>
      </c>
      <c r="H8" s="45">
        <v>26277.6533725</v>
      </c>
      <c r="I8" s="22"/>
      <c r="J8" s="60" t="s">
        <v>12</v>
      </c>
      <c r="K8" s="45">
        <v>28839.397125</v>
      </c>
      <c r="L8" s="22"/>
      <c r="M8" s="60" t="str">
        <f>D12</f>
        <v>Finlande</v>
      </c>
      <c r="N8" s="6"/>
      <c r="O8" s="45">
        <f>E12</f>
        <v>52520.97</v>
      </c>
      <c r="P8" s="45">
        <f t="shared" si="0"/>
        <v>-2793.3199999999997</v>
      </c>
      <c r="Q8" s="165">
        <f t="shared" si="1"/>
        <v>-0.05049906633529961</v>
      </c>
      <c r="R8" s="45"/>
      <c r="S8" s="45">
        <f>H11</f>
        <v>24879.43766</v>
      </c>
      <c r="T8" s="45">
        <f t="shared" si="2"/>
        <v>-7223.31494</v>
      </c>
      <c r="U8" s="165">
        <f t="shared" si="3"/>
        <v>-0.22500609309121986</v>
      </c>
      <c r="V8" s="45"/>
      <c r="W8" s="45">
        <f>K9</f>
        <v>27641.53234</v>
      </c>
      <c r="X8" s="45">
        <f t="shared" si="4"/>
        <v>3786.1012899999987</v>
      </c>
      <c r="Y8" s="165">
        <f t="shared" si="5"/>
        <v>0.15871024430723912</v>
      </c>
      <c r="Z8" s="39"/>
    </row>
    <row r="9" spans="2:26" ht="12.75">
      <c r="B9" s="46">
        <v>6</v>
      </c>
      <c r="C9" s="6"/>
      <c r="D9" s="60" t="s">
        <v>12</v>
      </c>
      <c r="E9" s="45">
        <v>54326.55</v>
      </c>
      <c r="F9" s="22"/>
      <c r="G9" s="60" t="s">
        <v>12</v>
      </c>
      <c r="H9" s="45">
        <v>25487.152875</v>
      </c>
      <c r="I9" s="22"/>
      <c r="J9" s="60" t="s">
        <v>7</v>
      </c>
      <c r="K9" s="45">
        <v>27641.53234</v>
      </c>
      <c r="L9" s="22"/>
      <c r="M9" s="22"/>
      <c r="N9" s="22"/>
      <c r="O9" s="22"/>
      <c r="P9" s="41"/>
      <c r="Q9" s="42"/>
      <c r="R9" s="22"/>
      <c r="S9" s="22"/>
      <c r="T9" s="22"/>
      <c r="U9" s="42"/>
      <c r="V9" s="22"/>
      <c r="W9" s="22"/>
      <c r="X9" s="22"/>
      <c r="Y9" s="42"/>
      <c r="Z9" s="39"/>
    </row>
    <row r="10" spans="2:26" ht="12.75">
      <c r="B10" s="46">
        <v>7</v>
      </c>
      <c r="C10" s="6"/>
      <c r="D10" s="60" t="s">
        <v>8</v>
      </c>
      <c r="E10" s="45">
        <v>53877.41</v>
      </c>
      <c r="F10" s="22"/>
      <c r="G10" s="60" t="s">
        <v>1</v>
      </c>
      <c r="H10" s="45">
        <v>25434.0135525</v>
      </c>
      <c r="I10" s="22"/>
      <c r="J10" s="60" t="s">
        <v>8</v>
      </c>
      <c r="K10" s="45">
        <v>25715.9406825</v>
      </c>
      <c r="L10" s="22"/>
      <c r="M10" s="22"/>
      <c r="N10" s="22"/>
      <c r="O10" s="22"/>
      <c r="P10" s="41"/>
      <c r="Q10" s="42"/>
      <c r="R10" s="22"/>
      <c r="S10" s="22"/>
      <c r="T10" s="22"/>
      <c r="U10" s="42"/>
      <c r="V10" s="22"/>
      <c r="W10" s="22"/>
      <c r="X10" s="22"/>
      <c r="Y10" s="42"/>
      <c r="Z10" s="39"/>
    </row>
    <row r="11" spans="2:26" ht="12.75">
      <c r="B11" s="46">
        <v>8</v>
      </c>
      <c r="C11" s="6"/>
      <c r="D11" s="60" t="s">
        <v>6</v>
      </c>
      <c r="E11" s="45">
        <v>53455.76</v>
      </c>
      <c r="F11" s="22"/>
      <c r="G11" s="60" t="s">
        <v>7</v>
      </c>
      <c r="H11" s="45">
        <v>24879.43766</v>
      </c>
      <c r="I11" s="22"/>
      <c r="J11" s="60" t="s">
        <v>4</v>
      </c>
      <c r="K11" s="45">
        <v>25171.990285</v>
      </c>
      <c r="L11" s="22"/>
      <c r="M11" s="22"/>
      <c r="N11" s="22"/>
      <c r="O11" s="22"/>
      <c r="P11" s="41"/>
      <c r="Q11" s="42"/>
      <c r="R11" s="22"/>
      <c r="S11" s="22"/>
      <c r="T11" s="22"/>
      <c r="U11" s="42"/>
      <c r="V11" s="22"/>
      <c r="W11" s="22"/>
      <c r="X11" s="22"/>
      <c r="Y11" s="42"/>
      <c r="Z11" s="39"/>
    </row>
    <row r="12" spans="2:26" ht="12.75" customHeight="1">
      <c r="B12" s="46">
        <v>9</v>
      </c>
      <c r="C12" s="6"/>
      <c r="D12" s="60" t="s">
        <v>7</v>
      </c>
      <c r="E12" s="45">
        <v>52520.97</v>
      </c>
      <c r="F12" s="22"/>
      <c r="G12" s="60" t="s">
        <v>6</v>
      </c>
      <c r="H12" s="45">
        <v>23048.718125</v>
      </c>
      <c r="I12" s="22"/>
      <c r="J12" s="60" t="s">
        <v>50</v>
      </c>
      <c r="K12" s="45">
        <v>24356.225485</v>
      </c>
      <c r="L12" s="22"/>
      <c r="M12" s="22"/>
      <c r="N12" s="22"/>
      <c r="O12" s="22"/>
      <c r="P12" s="41"/>
      <c r="Q12" s="42"/>
      <c r="R12" s="22"/>
      <c r="S12" s="22"/>
      <c r="T12" s="22"/>
      <c r="U12" s="42"/>
      <c r="V12" s="22"/>
      <c r="W12" s="22"/>
      <c r="X12" s="22"/>
      <c r="Y12" s="42"/>
      <c r="Z12" s="39"/>
    </row>
    <row r="13" spans="2:26" ht="12.75">
      <c r="B13" s="46">
        <v>10</v>
      </c>
      <c r="C13" s="6"/>
      <c r="D13" s="60" t="s">
        <v>20</v>
      </c>
      <c r="E13" s="45">
        <v>50333.73</v>
      </c>
      <c r="F13" s="22"/>
      <c r="G13" s="60" t="s">
        <v>26</v>
      </c>
      <c r="H13" s="45">
        <v>19260.24433</v>
      </c>
      <c r="I13" s="22"/>
      <c r="J13" s="60" t="s">
        <v>3</v>
      </c>
      <c r="K13" s="45">
        <v>23855.431050000003</v>
      </c>
      <c r="L13" s="22"/>
      <c r="M13" s="22"/>
      <c r="N13" s="22"/>
      <c r="O13" s="22"/>
      <c r="P13" s="41"/>
      <c r="Q13" s="42"/>
      <c r="R13" s="22"/>
      <c r="S13" s="22"/>
      <c r="T13" s="22"/>
      <c r="U13" s="42"/>
      <c r="V13" s="22"/>
      <c r="W13" s="22"/>
      <c r="X13" s="22"/>
      <c r="Y13" s="42"/>
      <c r="Z13" s="22"/>
    </row>
    <row r="14" spans="2:26" ht="12.75">
      <c r="B14" s="46">
        <v>11</v>
      </c>
      <c r="C14" s="6"/>
      <c r="D14" s="60" t="s">
        <v>26</v>
      </c>
      <c r="E14" s="45">
        <v>38573.62</v>
      </c>
      <c r="F14" s="22"/>
      <c r="G14" s="60" t="s">
        <v>20</v>
      </c>
      <c r="H14" s="45">
        <v>17751.5145</v>
      </c>
      <c r="I14" s="22"/>
      <c r="J14" s="64" t="s">
        <v>0</v>
      </c>
      <c r="K14" s="40">
        <v>23702.2874</v>
      </c>
      <c r="L14" s="22"/>
      <c r="M14" s="22"/>
      <c r="N14" s="22"/>
      <c r="O14" s="22"/>
      <c r="P14" s="41"/>
      <c r="Q14" s="42"/>
      <c r="R14" s="22"/>
      <c r="S14" s="22"/>
      <c r="T14" s="22"/>
      <c r="U14" s="42"/>
      <c r="V14" s="22"/>
      <c r="W14" s="22"/>
      <c r="X14" s="22"/>
      <c r="Y14" s="42"/>
      <c r="Z14" s="39"/>
    </row>
    <row r="15" spans="2:26" ht="12.75">
      <c r="B15" s="46">
        <v>12</v>
      </c>
      <c r="C15" s="6"/>
      <c r="D15" s="60" t="s">
        <v>50</v>
      </c>
      <c r="E15" s="45">
        <v>35861.94</v>
      </c>
      <c r="F15" s="22"/>
      <c r="G15" s="60" t="s">
        <v>11</v>
      </c>
      <c r="H15" s="45">
        <v>14593.514972500001</v>
      </c>
      <c r="I15" s="22"/>
      <c r="J15" s="60" t="s">
        <v>5</v>
      </c>
      <c r="K15" s="45">
        <v>19921.86225</v>
      </c>
      <c r="L15" s="22"/>
      <c r="M15" s="22"/>
      <c r="N15" s="22"/>
      <c r="O15" s="22"/>
      <c r="P15" s="41"/>
      <c r="Q15" s="42"/>
      <c r="R15" s="22"/>
      <c r="S15" s="22"/>
      <c r="T15" s="22"/>
      <c r="U15" s="42"/>
      <c r="V15" s="22"/>
      <c r="W15" s="22"/>
      <c r="X15" s="22"/>
      <c r="Y15" s="42"/>
      <c r="Z15" s="39"/>
    </row>
    <row r="16" spans="2:26" ht="12.75">
      <c r="B16" s="46">
        <v>13</v>
      </c>
      <c r="C16" s="6"/>
      <c r="D16" s="60" t="s">
        <v>11</v>
      </c>
      <c r="E16" s="45">
        <v>33808.93</v>
      </c>
      <c r="F16" s="22"/>
      <c r="G16" s="60" t="s">
        <v>25</v>
      </c>
      <c r="H16" s="45">
        <v>14005.199795</v>
      </c>
      <c r="I16" s="22"/>
      <c r="J16" s="60" t="s">
        <v>26</v>
      </c>
      <c r="K16" s="45">
        <v>19313.375669999998</v>
      </c>
      <c r="L16" s="22"/>
      <c r="M16" s="22"/>
      <c r="N16" s="22"/>
      <c r="O16" s="22"/>
      <c r="P16" s="41"/>
      <c r="Q16" s="42"/>
      <c r="R16" s="22"/>
      <c r="S16" s="22"/>
      <c r="T16" s="22"/>
      <c r="U16" s="42"/>
      <c r="V16" s="22"/>
      <c r="W16" s="22"/>
      <c r="X16" s="22"/>
      <c r="Y16" s="42"/>
      <c r="Z16" s="39"/>
    </row>
    <row r="17" spans="2:26" ht="12.75">
      <c r="B17" s="46">
        <v>14</v>
      </c>
      <c r="C17" s="6"/>
      <c r="D17" s="60" t="s">
        <v>5</v>
      </c>
      <c r="E17" s="45">
        <v>26355</v>
      </c>
      <c r="F17" s="22"/>
      <c r="G17" s="60" t="s">
        <v>50</v>
      </c>
      <c r="H17" s="45">
        <v>11505.714515</v>
      </c>
      <c r="I17" s="22"/>
      <c r="J17" s="60" t="s">
        <v>11</v>
      </c>
      <c r="K17" s="45">
        <v>19215.4150275</v>
      </c>
      <c r="L17" s="22"/>
      <c r="M17" s="22"/>
      <c r="N17" s="22"/>
      <c r="O17" s="22"/>
      <c r="P17" s="41"/>
      <c r="Q17" s="42"/>
      <c r="R17" s="22"/>
      <c r="S17" s="22"/>
      <c r="T17" s="22"/>
      <c r="U17" s="42"/>
      <c r="V17" s="22"/>
      <c r="W17" s="22"/>
      <c r="X17" s="22"/>
      <c r="Y17" s="42"/>
      <c r="Z17" s="39"/>
    </row>
    <row r="18" spans="2:26" ht="12.75">
      <c r="B18" s="46">
        <v>15</v>
      </c>
      <c r="C18" s="6"/>
      <c r="D18" s="60" t="s">
        <v>25</v>
      </c>
      <c r="E18" s="45">
        <v>26261.82</v>
      </c>
      <c r="F18" s="22"/>
      <c r="G18" s="60" t="s">
        <v>2</v>
      </c>
      <c r="H18" s="45">
        <v>9528.3294125</v>
      </c>
      <c r="I18" s="22"/>
      <c r="J18" s="60" t="s">
        <v>9</v>
      </c>
      <c r="K18" s="45">
        <v>12272.58431</v>
      </c>
      <c r="L18" s="22"/>
      <c r="M18" s="22"/>
      <c r="N18" s="22"/>
      <c r="O18" s="22"/>
      <c r="P18" s="41"/>
      <c r="Q18" s="42"/>
      <c r="R18" s="22"/>
      <c r="S18" s="22"/>
      <c r="T18" s="22"/>
      <c r="U18" s="42"/>
      <c r="V18" s="22"/>
      <c r="W18" s="22"/>
      <c r="X18" s="22"/>
      <c r="Y18" s="42"/>
      <c r="Z18" s="39"/>
    </row>
    <row r="19" spans="2:26" ht="12.75">
      <c r="B19" s="46">
        <v>16</v>
      </c>
      <c r="C19" s="6"/>
      <c r="D19" s="60" t="s">
        <v>2</v>
      </c>
      <c r="E19" s="45">
        <v>21452.35</v>
      </c>
      <c r="F19" s="22"/>
      <c r="G19" s="60" t="s">
        <v>30</v>
      </c>
      <c r="H19" s="45">
        <v>8893.567965</v>
      </c>
      <c r="I19" s="22"/>
      <c r="J19" s="60" t="s">
        <v>25</v>
      </c>
      <c r="K19" s="45">
        <v>12256.620205</v>
      </c>
      <c r="L19" s="22"/>
      <c r="M19" s="22"/>
      <c r="N19" s="22"/>
      <c r="O19" s="22"/>
      <c r="P19" s="41"/>
      <c r="Q19" s="42"/>
      <c r="R19" s="22"/>
      <c r="S19" s="22"/>
      <c r="T19" s="22"/>
      <c r="U19" s="42"/>
      <c r="V19" s="22"/>
      <c r="W19" s="22"/>
      <c r="X19" s="22"/>
      <c r="Y19" s="42"/>
      <c r="Z19" s="39"/>
    </row>
    <row r="20" spans="2:26" ht="12.75">
      <c r="B20" s="46">
        <v>17</v>
      </c>
      <c r="C20" s="6"/>
      <c r="D20" s="60" t="s">
        <v>30</v>
      </c>
      <c r="E20" s="45">
        <v>20445.51</v>
      </c>
      <c r="F20" s="22"/>
      <c r="G20" s="60" t="s">
        <v>62</v>
      </c>
      <c r="H20" s="45">
        <v>7019.1938</v>
      </c>
      <c r="I20" s="22"/>
      <c r="J20" s="60" t="s">
        <v>2</v>
      </c>
      <c r="K20" s="45">
        <v>11924.020587500001</v>
      </c>
      <c r="L20" s="22"/>
      <c r="M20" s="22"/>
      <c r="N20" s="22"/>
      <c r="O20" s="22"/>
      <c r="P20" s="41"/>
      <c r="Q20" s="42"/>
      <c r="R20" s="22"/>
      <c r="S20" s="22"/>
      <c r="T20" s="22"/>
      <c r="U20" s="42"/>
      <c r="V20" s="22"/>
      <c r="W20" s="22"/>
      <c r="X20" s="22"/>
      <c r="Y20" s="42"/>
      <c r="Z20" s="39"/>
    </row>
    <row r="21" spans="2:26" ht="12.75">
      <c r="B21" s="46">
        <v>18</v>
      </c>
      <c r="C21" s="6"/>
      <c r="D21" s="60" t="s">
        <v>9</v>
      </c>
      <c r="E21" s="45">
        <v>17447.93</v>
      </c>
      <c r="F21" s="22"/>
      <c r="G21" s="60" t="s">
        <v>73</v>
      </c>
      <c r="H21" s="45">
        <v>6701.89275</v>
      </c>
      <c r="I21" s="22"/>
      <c r="J21" s="60" t="s">
        <v>30</v>
      </c>
      <c r="K21" s="45">
        <v>11551.942035</v>
      </c>
      <c r="L21" s="22"/>
      <c r="M21" s="22"/>
      <c r="N21" s="22"/>
      <c r="O21" s="22"/>
      <c r="P21" s="41"/>
      <c r="Q21" s="42"/>
      <c r="R21" s="22"/>
      <c r="S21" s="22"/>
      <c r="T21" s="22"/>
      <c r="U21" s="42"/>
      <c r="V21" s="22"/>
      <c r="W21" s="22"/>
      <c r="X21" s="22"/>
      <c r="Y21" s="42"/>
      <c r="Z21" s="39"/>
    </row>
    <row r="22" spans="2:26" ht="12.75">
      <c r="B22" s="46">
        <v>19</v>
      </c>
      <c r="C22" s="6"/>
      <c r="D22" s="60" t="s">
        <v>62</v>
      </c>
      <c r="E22" s="45">
        <v>15629.16</v>
      </c>
      <c r="F22" s="22"/>
      <c r="G22" s="60" t="s">
        <v>46</v>
      </c>
      <c r="H22" s="45">
        <v>6698.647875</v>
      </c>
      <c r="I22" s="22"/>
      <c r="J22" s="60" t="s">
        <v>62</v>
      </c>
      <c r="K22" s="45">
        <v>8609.9662</v>
      </c>
      <c r="L22" s="22"/>
      <c r="M22" s="22"/>
      <c r="N22" s="22"/>
      <c r="O22" s="22"/>
      <c r="P22" s="41"/>
      <c r="Q22" s="42"/>
      <c r="R22" s="22"/>
      <c r="S22" s="22"/>
      <c r="T22" s="22"/>
      <c r="U22" s="42"/>
      <c r="V22" s="22"/>
      <c r="W22" s="22"/>
      <c r="X22" s="22"/>
      <c r="Y22" s="42"/>
      <c r="Z22" s="39"/>
    </row>
    <row r="23" spans="2:26" ht="12.75">
      <c r="B23" s="46">
        <v>20</v>
      </c>
      <c r="C23" s="6"/>
      <c r="D23" s="60" t="s">
        <v>73</v>
      </c>
      <c r="E23" s="45">
        <v>14554.88</v>
      </c>
      <c r="F23" s="22"/>
      <c r="G23" s="60" t="s">
        <v>5</v>
      </c>
      <c r="H23" s="45">
        <v>6433.13775</v>
      </c>
      <c r="I23" s="22"/>
      <c r="J23" s="60" t="s">
        <v>73</v>
      </c>
      <c r="K23" s="45">
        <v>7852.997249999999</v>
      </c>
      <c r="L23" s="22"/>
      <c r="M23" s="22"/>
      <c r="N23" s="22"/>
      <c r="O23" s="22"/>
      <c r="P23" s="41"/>
      <c r="Q23" s="42"/>
      <c r="R23" s="22"/>
      <c r="S23" s="22"/>
      <c r="T23" s="22"/>
      <c r="U23" s="42"/>
      <c r="V23" s="22"/>
      <c r="W23" s="22"/>
      <c r="X23" s="22"/>
      <c r="Y23" s="42"/>
      <c r="Z23" s="39"/>
    </row>
    <row r="24" spans="2:26" ht="12.75">
      <c r="B24" s="46">
        <v>21</v>
      </c>
      <c r="C24" s="6"/>
      <c r="D24" s="60" t="s">
        <v>46</v>
      </c>
      <c r="E24" s="45">
        <v>14465.26</v>
      </c>
      <c r="F24" s="22"/>
      <c r="G24" s="60" t="s">
        <v>33</v>
      </c>
      <c r="H24" s="45">
        <v>6366.785217500001</v>
      </c>
      <c r="I24" s="22"/>
      <c r="J24" s="60" t="s">
        <v>46</v>
      </c>
      <c r="K24" s="45">
        <v>7766.602125</v>
      </c>
      <c r="L24" s="22"/>
      <c r="M24" s="22"/>
      <c r="N24" s="22"/>
      <c r="O24" s="22"/>
      <c r="P24" s="41"/>
      <c r="Q24" s="42"/>
      <c r="R24" s="22"/>
      <c r="S24" s="22"/>
      <c r="T24" s="22"/>
      <c r="U24" s="42"/>
      <c r="V24" s="22"/>
      <c r="W24" s="22"/>
      <c r="X24" s="22"/>
      <c r="Y24" s="42"/>
      <c r="Z24" s="39"/>
    </row>
    <row r="25" spans="2:26" ht="12.75">
      <c r="B25" s="46">
        <v>22</v>
      </c>
      <c r="C25" s="6"/>
      <c r="D25" s="60" t="s">
        <v>36</v>
      </c>
      <c r="E25" s="45">
        <v>13540.37</v>
      </c>
      <c r="F25" s="22"/>
      <c r="G25" s="60" t="s">
        <v>36</v>
      </c>
      <c r="H25" s="45">
        <v>6295.64405</v>
      </c>
      <c r="I25" s="22"/>
      <c r="J25" s="60" t="s">
        <v>36</v>
      </c>
      <c r="K25" s="45">
        <v>7244.72595</v>
      </c>
      <c r="L25" s="22"/>
      <c r="M25" s="22"/>
      <c r="N25" s="22"/>
      <c r="O25" s="22"/>
      <c r="P25" s="41"/>
      <c r="Q25" s="42"/>
      <c r="R25" s="22"/>
      <c r="S25" s="22"/>
      <c r="T25" s="22"/>
      <c r="U25" s="42"/>
      <c r="V25" s="22"/>
      <c r="W25" s="22"/>
      <c r="X25" s="22"/>
      <c r="Y25" s="42"/>
      <c r="Z25" s="39"/>
    </row>
    <row r="26" spans="2:26" ht="12.75">
      <c r="B26" s="46">
        <v>23</v>
      </c>
      <c r="C26" s="6"/>
      <c r="D26" s="60" t="s">
        <v>63</v>
      </c>
      <c r="E26" s="45">
        <v>12026.4</v>
      </c>
      <c r="F26" s="22"/>
      <c r="G26" s="60" t="s">
        <v>63</v>
      </c>
      <c r="H26" s="45">
        <v>5283.8843</v>
      </c>
      <c r="I26" s="22"/>
      <c r="J26" s="60" t="s">
        <v>63</v>
      </c>
      <c r="K26" s="45">
        <v>6742.5157</v>
      </c>
      <c r="L26" s="22"/>
      <c r="M26" s="22"/>
      <c r="N26" s="22"/>
      <c r="O26" s="22"/>
      <c r="P26" s="41"/>
      <c r="Q26" s="42"/>
      <c r="R26" s="22"/>
      <c r="S26" s="22"/>
      <c r="T26" s="22"/>
      <c r="U26" s="42"/>
      <c r="V26" s="22"/>
      <c r="W26" s="22"/>
      <c r="X26" s="22"/>
      <c r="Y26" s="42"/>
      <c r="Z26" s="39"/>
    </row>
    <row r="27" spans="2:26" ht="12.75">
      <c r="B27" s="46">
        <v>24</v>
      </c>
      <c r="C27" s="6"/>
      <c r="D27" s="60" t="s">
        <v>33</v>
      </c>
      <c r="E27" s="45">
        <v>11786.81</v>
      </c>
      <c r="F27" s="22"/>
      <c r="G27" s="60" t="s">
        <v>18</v>
      </c>
      <c r="H27" s="45">
        <v>5247.992644999999</v>
      </c>
      <c r="I27" s="22"/>
      <c r="J27" s="60" t="s">
        <v>18</v>
      </c>
      <c r="K27" s="45">
        <v>6379.987355</v>
      </c>
      <c r="L27" s="22"/>
      <c r="M27" s="22"/>
      <c r="N27" s="22"/>
      <c r="O27" s="22"/>
      <c r="P27" s="41"/>
      <c r="Q27" s="42"/>
      <c r="R27" s="22"/>
      <c r="S27" s="22"/>
      <c r="T27" s="22"/>
      <c r="U27" s="42"/>
      <c r="V27" s="22"/>
      <c r="W27" s="22"/>
      <c r="X27" s="22"/>
      <c r="Y27" s="42"/>
      <c r="Z27" s="39"/>
    </row>
    <row r="28" spans="2:26" ht="12.75">
      <c r="B28" s="46">
        <v>25</v>
      </c>
      <c r="C28" s="6"/>
      <c r="D28" s="60" t="s">
        <v>18</v>
      </c>
      <c r="E28" s="45">
        <v>11627.98</v>
      </c>
      <c r="F28" s="22"/>
      <c r="G28" s="60" t="s">
        <v>9</v>
      </c>
      <c r="H28" s="45">
        <v>5175.35569</v>
      </c>
      <c r="I28" s="22"/>
      <c r="J28" s="60" t="s">
        <v>34</v>
      </c>
      <c r="K28" s="45">
        <v>5709.764</v>
      </c>
      <c r="L28" s="22"/>
      <c r="M28" s="22"/>
      <c r="N28" s="22"/>
      <c r="O28" s="22"/>
      <c r="P28" s="41"/>
      <c r="Q28" s="42"/>
      <c r="R28" s="22"/>
      <c r="S28" s="22"/>
      <c r="T28" s="22"/>
      <c r="U28" s="42"/>
      <c r="V28" s="22"/>
      <c r="W28" s="22"/>
      <c r="X28" s="22"/>
      <c r="Y28" s="42"/>
      <c r="Z28" s="39"/>
    </row>
    <row r="29" spans="2:26" ht="12.75">
      <c r="B29" s="46">
        <v>26</v>
      </c>
      <c r="C29" s="6"/>
      <c r="D29" s="60" t="s">
        <v>34</v>
      </c>
      <c r="E29" s="45">
        <v>10619</v>
      </c>
      <c r="F29" s="22"/>
      <c r="G29" s="60" t="s">
        <v>34</v>
      </c>
      <c r="H29" s="45">
        <v>4909.236</v>
      </c>
      <c r="I29" s="22"/>
      <c r="J29" s="60" t="s">
        <v>33</v>
      </c>
      <c r="K29" s="45">
        <v>5420.0147825</v>
      </c>
      <c r="L29" s="22"/>
      <c r="M29" s="22"/>
      <c r="N29" s="22"/>
      <c r="O29" s="22"/>
      <c r="P29" s="41"/>
      <c r="Q29" s="42"/>
      <c r="R29" s="22"/>
      <c r="S29" s="22"/>
      <c r="T29" s="22"/>
      <c r="U29" s="42"/>
      <c r="V29" s="22"/>
      <c r="W29" s="22"/>
      <c r="X29" s="22"/>
      <c r="Y29" s="42"/>
      <c r="Z29" s="39"/>
    </row>
    <row r="30" spans="2:26" ht="12.75">
      <c r="B30" s="46">
        <v>27</v>
      </c>
      <c r="C30" s="6"/>
      <c r="D30" s="60" t="s">
        <v>35</v>
      </c>
      <c r="E30" s="45">
        <v>7367.57</v>
      </c>
      <c r="F30" s="22"/>
      <c r="G30" s="60" t="s">
        <v>35</v>
      </c>
      <c r="H30" s="45">
        <v>3508.25396</v>
      </c>
      <c r="I30" s="22"/>
      <c r="J30" s="60" t="s">
        <v>35</v>
      </c>
      <c r="K30" s="45">
        <v>3859.32604</v>
      </c>
      <c r="L30" s="22"/>
      <c r="M30" s="22"/>
      <c r="N30" s="22"/>
      <c r="O30" s="22"/>
      <c r="P30" s="41"/>
      <c r="Q30" s="42"/>
      <c r="R30" s="22"/>
      <c r="S30" s="22"/>
      <c r="T30" s="22"/>
      <c r="U30" s="42"/>
      <c r="V30" s="22"/>
      <c r="W30" s="22"/>
      <c r="X30" s="22"/>
      <c r="Y30" s="42"/>
      <c r="Z30" s="39"/>
    </row>
    <row r="31" spans="2:26" ht="12.75">
      <c r="B31" s="46">
        <v>28</v>
      </c>
      <c r="C31" s="6"/>
      <c r="D31" s="60" t="s">
        <v>24</v>
      </c>
      <c r="E31" s="45">
        <v>5582.66</v>
      </c>
      <c r="F31" s="22"/>
      <c r="G31" s="60" t="s">
        <v>24</v>
      </c>
      <c r="H31" s="45">
        <v>2097.2331</v>
      </c>
      <c r="I31" s="22"/>
      <c r="J31" s="60" t="s">
        <v>24</v>
      </c>
      <c r="K31" s="45">
        <v>3485.4368999999997</v>
      </c>
      <c r="L31" s="22"/>
      <c r="M31" s="22"/>
      <c r="N31" s="22"/>
      <c r="O31" s="22"/>
      <c r="P31" s="41"/>
      <c r="Q31" s="42"/>
      <c r="R31" s="22"/>
      <c r="S31" s="22"/>
      <c r="T31" s="22"/>
      <c r="U31" s="42"/>
      <c r="V31" s="22"/>
      <c r="W31" s="22"/>
      <c r="X31" s="22"/>
      <c r="Y31" s="42"/>
      <c r="Z31" s="39"/>
    </row>
    <row r="36" ht="15" customHeight="1"/>
    <row r="44" ht="13.5" customHeight="1"/>
  </sheetData>
  <mergeCells count="6">
    <mergeCell ref="S3:T3"/>
    <mergeCell ref="X3:Y3"/>
    <mergeCell ref="P3:Q3"/>
    <mergeCell ref="D3:E3"/>
    <mergeCell ref="G3:H3"/>
    <mergeCell ref="J3:K3"/>
  </mergeCells>
  <hyperlinks>
    <hyperlink ref="D14" r:id="rId1" display="_edn5"/>
    <hyperlink ref="D28" r:id="rId2" display="_ednref5"/>
    <hyperlink ref="D17" location="_edn4" display="_edn4"/>
    <hyperlink ref="D21" r:id="rId3" display="_edn7"/>
    <hyperlink ref="G13" r:id="rId4" display="_edn5"/>
    <hyperlink ref="G28" r:id="rId5" display="_ednref5"/>
    <hyperlink ref="G16" location="_edn4" display="_edn4"/>
    <hyperlink ref="G19" r:id="rId6" display="_edn7"/>
    <hyperlink ref="J17" r:id="rId7" display="_edn5"/>
    <hyperlink ref="J28" r:id="rId8" display="_ednref5"/>
    <hyperlink ref="J19" location="_edn4" display="_edn4"/>
    <hyperlink ref="J21" r:id="rId9" display="_edn7"/>
  </hyperlinks>
  <printOptions/>
  <pageMargins left="0.7" right="0.7" top="0.75" bottom="0.75" header="0.3" footer="0.3"/>
  <pageSetup fitToHeight="1" fitToWidth="1" horizontalDpi="600" verticalDpi="600" orientation="landscape" paperSize="9" scale="77" r:id="rId11"/>
  <drawing r:id="rId1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33"/>
  <sheetViews>
    <sheetView showGridLines="0" workbookViewId="0" topLeftCell="A1">
      <selection activeCell="T27" sqref="T27"/>
    </sheetView>
  </sheetViews>
  <sheetFormatPr defaultColWidth="11.421875" defaultRowHeight="15"/>
  <cols>
    <col min="1" max="1" width="3.421875" style="0" customWidth="1"/>
    <col min="2" max="2" width="17.00390625" style="0" customWidth="1"/>
    <col min="3" max="3" width="12.421875" style="0" customWidth="1"/>
    <col min="4" max="6" width="13.421875" style="102" customWidth="1"/>
  </cols>
  <sheetData>
    <row r="1" spans="4:6" ht="15">
      <c r="D1"/>
      <c r="E1"/>
      <c r="F1"/>
    </row>
    <row r="2" spans="2:6" ht="94.5" customHeight="1">
      <c r="B2" s="110" t="s">
        <v>19</v>
      </c>
      <c r="C2" s="132" t="s">
        <v>14</v>
      </c>
      <c r="D2" s="132" t="s">
        <v>69</v>
      </c>
      <c r="E2" s="132" t="s">
        <v>68</v>
      </c>
      <c r="F2" s="132" t="s">
        <v>67</v>
      </c>
    </row>
    <row r="3" spans="1:6" ht="15">
      <c r="A3" s="43"/>
      <c r="B3" s="84" t="s">
        <v>8</v>
      </c>
      <c r="C3" s="111">
        <v>0.522695306205328</v>
      </c>
      <c r="D3" s="133">
        <v>0.984304932735426</v>
      </c>
      <c r="E3" s="133">
        <v>0.439</v>
      </c>
      <c r="F3" s="133">
        <v>0.446</v>
      </c>
    </row>
    <row r="4" spans="1:6" ht="15">
      <c r="A4" s="43"/>
      <c r="B4" s="84" t="s">
        <v>3</v>
      </c>
      <c r="C4" s="111">
        <v>0.5642272960678137</v>
      </c>
      <c r="D4" s="133">
        <v>1.0480961923847696</v>
      </c>
      <c r="E4" s="133">
        <v>0.523</v>
      </c>
      <c r="F4" s="133">
        <v>0.499</v>
      </c>
    </row>
    <row r="5" spans="1:6" ht="15">
      <c r="A5" s="43"/>
      <c r="B5" s="84" t="s">
        <v>4</v>
      </c>
      <c r="C5" s="111">
        <v>0.5947278163626212</v>
      </c>
      <c r="D5" s="133">
        <v>1.0626223091976514</v>
      </c>
      <c r="E5" s="133">
        <v>0.5429999999999999</v>
      </c>
      <c r="F5" s="133">
        <v>0.511</v>
      </c>
    </row>
    <row r="6" spans="1:6" ht="15">
      <c r="A6" s="43"/>
      <c r="B6" s="84" t="s">
        <v>24</v>
      </c>
      <c r="C6" s="111">
        <v>0.37566914338326174</v>
      </c>
      <c r="D6" s="133">
        <v>1.076923076923077</v>
      </c>
      <c r="E6" s="133">
        <v>0.392</v>
      </c>
      <c r="F6" s="133">
        <v>0.364</v>
      </c>
    </row>
    <row r="7" spans="1:6" ht="15">
      <c r="A7" s="43"/>
      <c r="B7" s="84" t="s">
        <v>5</v>
      </c>
      <c r="C7" s="111">
        <v>0.24409553215708593</v>
      </c>
      <c r="D7" s="133">
        <v>1.218362282878412</v>
      </c>
      <c r="E7" s="133">
        <v>0.491</v>
      </c>
      <c r="F7" s="133">
        <v>0.40299999999999997</v>
      </c>
    </row>
    <row r="8" spans="1:6" ht="15">
      <c r="A8" s="43"/>
      <c r="B8" s="84" t="s">
        <v>73</v>
      </c>
      <c r="C8" s="111">
        <v>0.4604567505881189</v>
      </c>
      <c r="D8" s="133">
        <v>1.1347517730496455</v>
      </c>
      <c r="E8" s="133">
        <v>0.48</v>
      </c>
      <c r="F8" s="133">
        <v>0.423</v>
      </c>
    </row>
    <row r="9" spans="1:6" ht="15">
      <c r="A9" s="43"/>
      <c r="B9" s="84" t="s">
        <v>6</v>
      </c>
      <c r="C9" s="111">
        <v>0.43117370560253937</v>
      </c>
      <c r="D9" s="133">
        <v>0.9693877551020408</v>
      </c>
      <c r="E9" s="133">
        <v>0.57</v>
      </c>
      <c r="F9" s="133">
        <v>0.588</v>
      </c>
    </row>
    <row r="10" spans="1:6" ht="15">
      <c r="A10" s="43"/>
      <c r="B10" s="84" t="s">
        <v>11</v>
      </c>
      <c r="C10" s="111">
        <v>0.4316467564190881</v>
      </c>
      <c r="D10" s="133">
        <v>1.1534391534391535</v>
      </c>
      <c r="E10" s="133">
        <v>0.436</v>
      </c>
      <c r="F10" s="133">
        <v>0.37799999999999995</v>
      </c>
    </row>
    <row r="11" spans="1:6" ht="15">
      <c r="A11" s="43"/>
      <c r="B11" s="84" t="s">
        <v>62</v>
      </c>
      <c r="C11" s="111">
        <v>0.44910883246444466</v>
      </c>
      <c r="D11" s="133">
        <v>0.9847715736040609</v>
      </c>
      <c r="E11" s="133">
        <v>0.38799999999999996</v>
      </c>
      <c r="F11" s="133">
        <v>0.39399999999999996</v>
      </c>
    </row>
    <row r="12" spans="1:6" ht="15">
      <c r="A12" s="43"/>
      <c r="B12" s="84" t="s">
        <v>7</v>
      </c>
      <c r="C12" s="111">
        <v>0.4737048394193786</v>
      </c>
      <c r="D12" s="133">
        <v>1.0576576576576577</v>
      </c>
      <c r="E12" s="133">
        <v>0.5870000000000001</v>
      </c>
      <c r="F12" s="133">
        <v>0.555</v>
      </c>
    </row>
    <row r="13" spans="1:6" ht="15">
      <c r="A13" s="43"/>
      <c r="B13" s="84" t="s">
        <v>0</v>
      </c>
      <c r="C13" s="111">
        <v>0.5752661874267987</v>
      </c>
      <c r="D13" s="133">
        <v>1.0751879699248121</v>
      </c>
      <c r="E13" s="133">
        <v>0.5720000000000001</v>
      </c>
      <c r="F13" s="133">
        <v>0.532</v>
      </c>
    </row>
    <row r="14" spans="1:6" ht="15">
      <c r="A14" s="43"/>
      <c r="B14" s="84" t="s">
        <v>25</v>
      </c>
      <c r="C14" s="111">
        <v>0.5332912873136744</v>
      </c>
      <c r="D14" s="133">
        <v>1.0764192139737991</v>
      </c>
      <c r="E14" s="133">
        <v>0.493</v>
      </c>
      <c r="F14" s="133">
        <v>0.45799999999999996</v>
      </c>
    </row>
    <row r="15" spans="1:6" ht="15">
      <c r="A15" s="43"/>
      <c r="B15" s="84" t="s">
        <v>33</v>
      </c>
      <c r="C15" s="111">
        <v>0.5401618603761323</v>
      </c>
      <c r="D15" s="133">
        <v>1.0525210084033614</v>
      </c>
      <c r="E15" s="133">
        <v>0.501</v>
      </c>
      <c r="F15" s="133">
        <v>0.47600000000000003</v>
      </c>
    </row>
    <row r="16" spans="1:6" ht="15">
      <c r="A16" s="43"/>
      <c r="B16" s="84" t="s">
        <v>50</v>
      </c>
      <c r="C16" s="111">
        <v>0.3208335777428661</v>
      </c>
      <c r="D16" s="133">
        <v>1.1174785100286535</v>
      </c>
      <c r="E16" s="133">
        <v>0.39</v>
      </c>
      <c r="F16" s="133">
        <v>0.349</v>
      </c>
    </row>
    <row r="17" spans="1:6" ht="15">
      <c r="A17" s="43"/>
      <c r="B17" s="84" t="s">
        <v>26</v>
      </c>
      <c r="C17" s="111">
        <v>0.4993112995357967</v>
      </c>
      <c r="D17" s="133">
        <v>1.0623700623700623</v>
      </c>
      <c r="E17" s="133">
        <v>0.511</v>
      </c>
      <c r="F17" s="133">
        <v>0.48100000000000004</v>
      </c>
    </row>
    <row r="18" spans="1:6" ht="15">
      <c r="A18" s="43"/>
      <c r="B18" s="84" t="s">
        <v>34</v>
      </c>
      <c r="C18" s="111">
        <v>0.462306808550711</v>
      </c>
      <c r="D18" s="133">
        <v>1.0394366197183098</v>
      </c>
      <c r="E18" s="133">
        <v>0.369</v>
      </c>
      <c r="F18" s="133">
        <v>0.355</v>
      </c>
    </row>
    <row r="19" spans="1:6" ht="15">
      <c r="A19" s="43"/>
      <c r="B19" s="84" t="s">
        <v>63</v>
      </c>
      <c r="C19" s="111">
        <v>0.4393571060333932</v>
      </c>
      <c r="D19" s="133">
        <v>1.0174927113702623</v>
      </c>
      <c r="E19" s="133">
        <v>0.349</v>
      </c>
      <c r="F19" s="133">
        <v>0.34299999999999997</v>
      </c>
    </row>
    <row r="20" spans="1:6" ht="15">
      <c r="A20" s="43"/>
      <c r="B20" s="84" t="s">
        <v>1</v>
      </c>
      <c r="C20" s="111">
        <v>0.4184670588168514</v>
      </c>
      <c r="D20" s="133">
        <v>0.9843400447427293</v>
      </c>
      <c r="E20" s="133">
        <v>0.44</v>
      </c>
      <c r="F20" s="133">
        <v>0.447</v>
      </c>
    </row>
    <row r="21" spans="1:6" ht="15">
      <c r="A21" s="43"/>
      <c r="B21" s="84" t="s">
        <v>9</v>
      </c>
      <c r="C21" s="111">
        <v>0.29661717407165206</v>
      </c>
      <c r="D21" s="133">
        <v>1.0503597122302155</v>
      </c>
      <c r="E21" s="133">
        <v>0.43799999999999994</v>
      </c>
      <c r="F21" s="133">
        <v>0.41700000000000004</v>
      </c>
    </row>
    <row r="22" spans="1:6" ht="15">
      <c r="A22" s="43"/>
      <c r="B22" s="84" t="s">
        <v>10</v>
      </c>
      <c r="C22" s="111">
        <v>0.4624220120655762</v>
      </c>
      <c r="D22" s="133">
        <v>1.051918735891648</v>
      </c>
      <c r="E22" s="133">
        <v>0.466</v>
      </c>
      <c r="F22" s="133">
        <v>0.44299999999999995</v>
      </c>
    </row>
    <row r="23" spans="1:6" ht="15">
      <c r="A23" s="43"/>
      <c r="B23" s="84" t="s">
        <v>18</v>
      </c>
      <c r="C23" s="111">
        <v>0.4513245331519318</v>
      </c>
      <c r="D23" s="133">
        <v>1.082901554404145</v>
      </c>
      <c r="E23" s="133">
        <v>0.418</v>
      </c>
      <c r="F23" s="133">
        <v>0.386</v>
      </c>
    </row>
    <row r="24" spans="1:6" ht="15">
      <c r="A24" s="43"/>
      <c r="B24" s="84" t="s">
        <v>2</v>
      </c>
      <c r="C24" s="111">
        <v>0.44416250026220905</v>
      </c>
      <c r="D24" s="133">
        <v>1.101123595505618</v>
      </c>
      <c r="E24" s="133">
        <v>0.49</v>
      </c>
      <c r="F24" s="133">
        <v>0.445</v>
      </c>
    </row>
    <row r="25" spans="1:6" ht="15">
      <c r="A25" s="43"/>
      <c r="B25" s="84" t="s">
        <v>46</v>
      </c>
      <c r="C25" s="111">
        <v>0.46308520379170504</v>
      </c>
      <c r="D25" s="133">
        <v>1.0473815461346632</v>
      </c>
      <c r="E25" s="133">
        <v>0.42</v>
      </c>
      <c r="F25" s="133">
        <v>0.401</v>
      </c>
    </row>
    <row r="26" spans="1:6" ht="15">
      <c r="A26" s="43"/>
      <c r="B26" s="84" t="s">
        <v>35</v>
      </c>
      <c r="C26" s="111">
        <v>0.47617517851883323</v>
      </c>
      <c r="D26" s="133">
        <v>1.0449101796407185</v>
      </c>
      <c r="E26" s="133">
        <v>0.349</v>
      </c>
      <c r="F26" s="133">
        <v>0.33399999999999996</v>
      </c>
    </row>
    <row r="27" spans="1:6" ht="15">
      <c r="A27" s="43"/>
      <c r="B27" s="84" t="s">
        <v>20</v>
      </c>
      <c r="C27" s="111">
        <v>0.35267631665684224</v>
      </c>
      <c r="D27" s="133">
        <v>1.1472868217054264</v>
      </c>
      <c r="E27" s="133">
        <v>0.444</v>
      </c>
      <c r="F27" s="133">
        <v>0.387</v>
      </c>
    </row>
    <row r="28" spans="1:6" ht="15">
      <c r="A28" s="43"/>
      <c r="B28" s="84" t="s">
        <v>36</v>
      </c>
      <c r="C28" s="111">
        <v>0.4649536201743379</v>
      </c>
      <c r="D28" s="133">
        <v>1.0745501285347043</v>
      </c>
      <c r="E28" s="133">
        <v>0.418</v>
      </c>
      <c r="F28" s="133">
        <v>0.389</v>
      </c>
    </row>
    <row r="29" spans="1:6" ht="15">
      <c r="A29" s="43"/>
      <c r="B29" s="84" t="s">
        <v>30</v>
      </c>
      <c r="C29" s="111">
        <v>0.4349888051215157</v>
      </c>
      <c r="D29" s="133">
        <v>1.1066666666666667</v>
      </c>
      <c r="E29" s="133">
        <v>0.498</v>
      </c>
      <c r="F29" s="133">
        <v>0.45</v>
      </c>
    </row>
    <row r="30" spans="1:6" ht="15">
      <c r="A30" s="43"/>
      <c r="B30" s="84" t="s">
        <v>12</v>
      </c>
      <c r="C30" s="111">
        <v>0.46914727467508976</v>
      </c>
      <c r="D30" s="134">
        <v>1.0371819960861057</v>
      </c>
      <c r="E30" s="134">
        <v>0.53</v>
      </c>
      <c r="F30" s="134">
        <v>0.511</v>
      </c>
    </row>
    <row r="31" spans="2:6" ht="15.75" customHeight="1">
      <c r="B31" s="66" t="s">
        <v>121</v>
      </c>
      <c r="C31" s="113">
        <f>SUM(C3:C30)/28</f>
        <v>0.4518590636769854</v>
      </c>
      <c r="D31" s="113">
        <v>1.0722100656455142</v>
      </c>
      <c r="E31" s="113">
        <v>0.49</v>
      </c>
      <c r="F31" s="113">
        <v>0.457</v>
      </c>
    </row>
    <row r="32" ht="15"/>
    <row r="33" ht="15">
      <c r="B33" s="135" t="s">
        <v>150</v>
      </c>
    </row>
  </sheetData>
  <conditionalFormatting sqref="C3:C31">
    <cfRule type="dataBar" priority="242">
      <dataBar>
        <cfvo type="min"/>
        <cfvo type="max"/>
        <color rgb="FFFF555A"/>
      </dataBar>
    </cfRule>
  </conditionalFormatting>
  <hyperlinks>
    <hyperlink ref="B17" r:id="rId1" display="_edn5"/>
    <hyperlink ref="B19" r:id="rId2" display="_ednref5"/>
    <hyperlink ref="B14" location="_edn4" display="_edn4"/>
    <hyperlink ref="B29" r:id="rId3" display="_edn7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1:E30"/>
  <sheetViews>
    <sheetView showGridLines="0" workbookViewId="0" topLeftCell="A1">
      <selection activeCell="D9" sqref="D9"/>
    </sheetView>
  </sheetViews>
  <sheetFormatPr defaultColWidth="11.421875" defaultRowHeight="15"/>
  <cols>
    <col min="1" max="1" width="3.140625" style="0" customWidth="1"/>
    <col min="2" max="2" width="12.57421875" style="0" customWidth="1"/>
    <col min="4" max="4" width="11.421875" style="83" customWidth="1"/>
    <col min="5" max="5" width="11.421875" style="0" hidden="1" customWidth="1"/>
  </cols>
  <sheetData>
    <row r="1" ht="15">
      <c r="D1"/>
    </row>
    <row r="2" spans="2:5" ht="48.75" customHeight="1">
      <c r="B2" s="75" t="s">
        <v>19</v>
      </c>
      <c r="C2" s="144" t="s">
        <v>149</v>
      </c>
      <c r="D2" s="82" t="s">
        <v>148</v>
      </c>
      <c r="E2" s="82" t="s">
        <v>122</v>
      </c>
    </row>
    <row r="3" spans="2:5" ht="15">
      <c r="B3" s="136" t="s">
        <v>8</v>
      </c>
      <c r="C3" s="137">
        <v>0.522695306205328</v>
      </c>
      <c r="D3" s="137">
        <v>0.747</v>
      </c>
      <c r="E3" s="137">
        <v>0.784</v>
      </c>
    </row>
    <row r="4" spans="2:5" ht="15">
      <c r="B4" s="84" t="s">
        <v>3</v>
      </c>
      <c r="C4" s="79">
        <v>0.5642272960678137</v>
      </c>
      <c r="D4" s="79">
        <v>0.845</v>
      </c>
      <c r="E4" s="79">
        <v>0.745</v>
      </c>
    </row>
    <row r="5" spans="2:5" ht="15">
      <c r="B5" s="84" t="s">
        <v>4</v>
      </c>
      <c r="C5" s="79">
        <v>0.5947278163626212</v>
      </c>
      <c r="D5" s="79">
        <v>1.065</v>
      </c>
      <c r="E5" s="79">
        <v>1.015</v>
      </c>
    </row>
    <row r="6" spans="2:5" ht="15">
      <c r="B6" s="84" t="s">
        <v>24</v>
      </c>
      <c r="C6" s="79">
        <v>0.37566914338326174</v>
      </c>
      <c r="D6" s="79">
        <v>0.276</v>
      </c>
      <c r="E6" s="79">
        <v>0.18899999999999997</v>
      </c>
    </row>
    <row r="7" spans="2:5" ht="15">
      <c r="B7" s="84" t="s">
        <v>5</v>
      </c>
      <c r="C7" s="79">
        <v>0.24409553215708593</v>
      </c>
      <c r="D7" s="79">
        <v>1.075</v>
      </c>
      <c r="E7" s="79">
        <v>1.117</v>
      </c>
    </row>
    <row r="8" spans="2:5" ht="15">
      <c r="B8" s="84" t="s">
        <v>73</v>
      </c>
      <c r="C8" s="79">
        <v>0.4604567505881189</v>
      </c>
      <c r="D8" s="79">
        <v>0.85</v>
      </c>
      <c r="E8" s="79">
        <v>0.6709999999999999</v>
      </c>
    </row>
    <row r="9" spans="2:5" ht="15">
      <c r="B9" s="84" t="s">
        <v>6</v>
      </c>
      <c r="C9" s="79">
        <v>0.43117370560253937</v>
      </c>
      <c r="D9" s="79">
        <v>0.452</v>
      </c>
      <c r="E9" s="79">
        <v>0.445</v>
      </c>
    </row>
    <row r="10" spans="2:5" ht="15">
      <c r="B10" s="84" t="s">
        <v>11</v>
      </c>
      <c r="C10" s="79">
        <v>0.4316467564190881</v>
      </c>
      <c r="D10" s="79">
        <v>0.977</v>
      </c>
      <c r="E10" s="79">
        <v>0.9390000000000001</v>
      </c>
    </row>
    <row r="11" spans="2:5" ht="15">
      <c r="B11" s="84" t="s">
        <v>62</v>
      </c>
      <c r="C11" s="79">
        <v>0.44910883246444466</v>
      </c>
      <c r="D11" s="79">
        <v>0.106</v>
      </c>
      <c r="E11" s="79">
        <v>0.1</v>
      </c>
    </row>
    <row r="12" spans="2:5" ht="15">
      <c r="B12" s="84" t="s">
        <v>7</v>
      </c>
      <c r="C12" s="79">
        <v>0.4737048394193786</v>
      </c>
      <c r="D12" s="79">
        <v>0.593</v>
      </c>
      <c r="E12" s="79">
        <v>0.57</v>
      </c>
    </row>
    <row r="13" spans="2:5" ht="15">
      <c r="B13" s="84" t="s">
        <v>0</v>
      </c>
      <c r="C13" s="79">
        <v>0.5752661874267987</v>
      </c>
      <c r="D13" s="79">
        <v>0.95</v>
      </c>
      <c r="E13" s="79">
        <v>0.935</v>
      </c>
    </row>
    <row r="14" spans="2:5" ht="15">
      <c r="B14" s="84" t="s">
        <v>25</v>
      </c>
      <c r="C14" s="79">
        <v>0.5332912873136744</v>
      </c>
      <c r="D14" s="79">
        <v>1.771</v>
      </c>
      <c r="E14" s="79">
        <v>1.751</v>
      </c>
    </row>
    <row r="15" spans="2:5" ht="15">
      <c r="B15" s="84" t="s">
        <v>33</v>
      </c>
      <c r="C15" s="79">
        <v>0.5401618603761323</v>
      </c>
      <c r="D15" s="79">
        <v>0.769</v>
      </c>
      <c r="E15" s="79">
        <v>0.792</v>
      </c>
    </row>
    <row r="16" spans="2:5" ht="15">
      <c r="B16" s="84" t="s">
        <v>50</v>
      </c>
      <c r="C16" s="79">
        <v>0.3208335777428661</v>
      </c>
      <c r="D16" s="79">
        <v>1.097</v>
      </c>
      <c r="E16" s="79">
        <v>1.237</v>
      </c>
    </row>
    <row r="17" spans="2:5" ht="15">
      <c r="B17" s="84" t="s">
        <v>26</v>
      </c>
      <c r="C17" s="79">
        <v>0.4993112995357967</v>
      </c>
      <c r="D17" s="79">
        <v>1.321</v>
      </c>
      <c r="E17" s="79">
        <v>1.3259999999999998</v>
      </c>
    </row>
    <row r="18" spans="2:5" ht="15">
      <c r="B18" s="84" t="s">
        <v>34</v>
      </c>
      <c r="C18" s="79">
        <v>0.462306808550711</v>
      </c>
      <c r="D18" s="79">
        <v>0.4</v>
      </c>
      <c r="E18" s="79">
        <v>0.381</v>
      </c>
    </row>
    <row r="19" spans="2:5" ht="15">
      <c r="B19" s="84" t="s">
        <v>63</v>
      </c>
      <c r="C19" s="79">
        <v>0.4393571060333932</v>
      </c>
      <c r="D19" s="79">
        <v>0.409</v>
      </c>
      <c r="E19" s="79">
        <v>0.39399999999999996</v>
      </c>
    </row>
    <row r="20" spans="2:5" ht="15">
      <c r="B20" s="84" t="s">
        <v>1</v>
      </c>
      <c r="C20" s="79">
        <v>0.4184670588168514</v>
      </c>
      <c r="D20" s="79">
        <v>0.23600000000000002</v>
      </c>
      <c r="E20" s="79">
        <v>0.231</v>
      </c>
    </row>
    <row r="21" spans="2:5" ht="15">
      <c r="B21" s="84" t="s">
        <v>9</v>
      </c>
      <c r="C21" s="79">
        <v>0.29661717407165206</v>
      </c>
      <c r="D21" s="79">
        <v>0.68</v>
      </c>
      <c r="E21" s="79">
        <v>0.73</v>
      </c>
    </row>
    <row r="22" spans="2:5" ht="15">
      <c r="B22" s="84" t="s">
        <v>10</v>
      </c>
      <c r="C22" s="79">
        <v>0.4624220120655762</v>
      </c>
      <c r="D22" s="79">
        <v>0.688</v>
      </c>
      <c r="E22" s="79">
        <v>0.735</v>
      </c>
    </row>
    <row r="23" spans="2:5" ht="15">
      <c r="B23" s="84" t="s">
        <v>18</v>
      </c>
      <c r="C23" s="79">
        <v>0.4513245331519318</v>
      </c>
      <c r="D23" s="79">
        <v>0.501</v>
      </c>
      <c r="E23" s="79">
        <v>0.57</v>
      </c>
    </row>
    <row r="24" spans="2:5" ht="15">
      <c r="B24" s="84" t="s">
        <v>2</v>
      </c>
      <c r="C24" s="79">
        <v>0.44416250026220905</v>
      </c>
      <c r="D24" s="79">
        <v>1.3019999999999998</v>
      </c>
      <c r="E24" s="79">
        <v>1.29</v>
      </c>
    </row>
    <row r="25" spans="2:5" ht="15">
      <c r="B25" s="84" t="s">
        <v>46</v>
      </c>
      <c r="C25" s="79">
        <v>0.46308520379170504</v>
      </c>
      <c r="D25" s="79">
        <v>0.426</v>
      </c>
      <c r="E25" s="79">
        <v>0.46</v>
      </c>
    </row>
    <row r="26" spans="2:5" ht="15">
      <c r="B26" s="84" t="s">
        <v>35</v>
      </c>
      <c r="C26" s="79">
        <v>0.47617517851883323</v>
      </c>
      <c r="D26" s="79">
        <v>0.39799999999999996</v>
      </c>
      <c r="E26" s="79">
        <v>0.384</v>
      </c>
    </row>
    <row r="27" spans="2:5" ht="15">
      <c r="B27" s="84" t="s">
        <v>20</v>
      </c>
      <c r="C27" s="79">
        <v>0.35267631665684224</v>
      </c>
      <c r="D27" s="79">
        <v>0.894</v>
      </c>
      <c r="E27" s="79">
        <v>0.9059999999999999</v>
      </c>
    </row>
    <row r="28" spans="2:5" ht="15">
      <c r="B28" s="84" t="s">
        <v>36</v>
      </c>
      <c r="C28" s="79">
        <v>0.4649536201743379</v>
      </c>
      <c r="D28" s="79">
        <v>0.536</v>
      </c>
      <c r="E28" s="79">
        <v>0.5539999999999999</v>
      </c>
    </row>
    <row r="29" spans="2:5" ht="15">
      <c r="B29" s="84" t="s">
        <v>30</v>
      </c>
      <c r="C29" s="79">
        <v>0.4349888051215157</v>
      </c>
      <c r="D29" s="79">
        <v>0.809</v>
      </c>
      <c r="E29" s="79">
        <v>0.7170000000000001</v>
      </c>
    </row>
    <row r="30" spans="2:5" ht="15">
      <c r="B30" s="138" t="s">
        <v>12</v>
      </c>
      <c r="C30" s="139">
        <v>0.46914727467508976</v>
      </c>
      <c r="D30" s="139">
        <v>0.439</v>
      </c>
      <c r="E30" s="139">
        <v>0.406</v>
      </c>
    </row>
    <row r="31" ht="15"/>
  </sheetData>
  <conditionalFormatting sqref="D3:D30">
    <cfRule type="dataBar" priority="14">
      <dataBar>
        <cfvo type="min"/>
        <cfvo type="max"/>
        <color rgb="FFFF555A"/>
      </dataBar>
    </cfRule>
  </conditionalFormatting>
  <conditionalFormatting sqref="E3:E30">
    <cfRule type="dataBar" priority="6">
      <dataBar>
        <cfvo type="min"/>
        <cfvo type="max"/>
        <color rgb="FFFF555A"/>
      </dataBar>
    </cfRule>
  </conditionalFormatting>
  <conditionalFormatting sqref="E3:E30 C3:C30">
    <cfRule type="dataBar" priority="16">
      <dataBar>
        <cfvo type="min"/>
        <cfvo type="max"/>
        <color rgb="FFFF555A"/>
      </dataBar>
    </cfRule>
  </conditionalFormatting>
  <hyperlinks>
    <hyperlink ref="B29" r:id="rId1" display="_edn7"/>
    <hyperlink ref="B14" location="_edn4" display="_edn4"/>
    <hyperlink ref="B19" r:id="rId2" display="_ednref5"/>
    <hyperlink ref="B17" r:id="rId3" display="_edn5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cp:lastPrinted>2012-07-18T11:19:03Z</cp:lastPrinted>
  <dcterms:created xsi:type="dcterms:W3CDTF">2011-06-02T12:21:55Z</dcterms:created>
  <dcterms:modified xsi:type="dcterms:W3CDTF">2015-07-23T06:24:26Z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