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20475" yWindow="15" windowWidth="20115" windowHeight="9375" tabRatio="958" activeTab="10"/>
  </bookViews>
  <sheets>
    <sheet name="Taux pression moyen" sheetId="22" r:id="rId1"/>
    <sheet name="Calendrier 2014" sheetId="19" r:id="rId2"/>
    <sheet name="Tableau 1" sheetId="23" r:id="rId3"/>
    <sheet name="Tableau 2" sheetId="24" r:id="rId4"/>
    <sheet name="Tableau 1 &amp; 2" sheetId="26" r:id="rId5"/>
    <sheet name="Coût pouvoir achat" sheetId="41" r:id="rId6"/>
    <sheet name="Coût charges et impôts" sheetId="12" r:id="rId7"/>
    <sheet name="Dépenses vs recettes" sheetId="31" r:id="rId8"/>
    <sheet name="Dette brute" sheetId="33" r:id="rId9"/>
    <sheet name="IDH et compétitivité" sheetId="36" r:id="rId10"/>
    <sheet name="BetterLife" sheetId="39" r:id="rId11"/>
  </sheets>
  <definedNames>
    <definedName name="_edn1" localSheetId="2">'Tableau 1'!#REF!</definedName>
    <definedName name="_edn1" localSheetId="4">'Tableau 1 &amp; 2'!#REF!</definedName>
    <definedName name="_edn1" localSheetId="3">'Tableau 2'!#REF!</definedName>
    <definedName name="_edn2" localSheetId="2">'Tableau 1'!#REF!</definedName>
    <definedName name="_edn2" localSheetId="4">'Tableau 1 &amp; 2'!#REF!</definedName>
    <definedName name="_edn2" localSheetId="3">'Tableau 2'!#REF!</definedName>
    <definedName name="_edn3" localSheetId="2">'Tableau 1'!#REF!</definedName>
    <definedName name="_edn3" localSheetId="4">'Tableau 1 &amp; 2'!#REF!</definedName>
    <definedName name="_edn3" localSheetId="3">'Tableau 2'!#REF!</definedName>
    <definedName name="_edn4" localSheetId="2">'Tableau 1'!#REF!</definedName>
    <definedName name="_edn4" localSheetId="4">'Tableau 1 &amp; 2'!#REF!</definedName>
    <definedName name="_edn4" localSheetId="3">'Tableau 2'!#REF!</definedName>
    <definedName name="_ednref1" localSheetId="2">'Tableau 1'!$A$15</definedName>
    <definedName name="_ednref1" localSheetId="4">'Tableau 1 &amp; 2'!#REF!</definedName>
    <definedName name="_ednref1" localSheetId="3">'Tableau 2'!#REF!</definedName>
    <definedName name="_ednref2" localSheetId="2">'Tableau 1'!$A$18</definedName>
    <definedName name="_ednref2" localSheetId="4">'Tableau 1 &amp; 2'!#REF!</definedName>
    <definedName name="_ednref2" localSheetId="3">'Tableau 2'!#REF!</definedName>
    <definedName name="_ednref3" localSheetId="2">'Tableau 1'!$A$20</definedName>
    <definedName name="_ednref3" localSheetId="4">'Tableau 1 &amp; 2'!#REF!</definedName>
    <definedName name="_ednref3" localSheetId="3">'Tableau 2'!#REF!</definedName>
    <definedName name="_ednref4" localSheetId="2">'Tableau 1'!$A$28</definedName>
    <definedName name="_ednref4" localSheetId="4">'Tableau 1 &amp; 2'!#REF!</definedName>
    <definedName name="_ednref4" localSheetId="3">'Tableau 2'!#REF!</definedName>
    <definedName name="_xlnm._FilterDatabase" localSheetId="10" hidden="1">BetterLife!$A$2:$D$31</definedName>
    <definedName name="_xlnm._FilterDatabase" localSheetId="5" hidden="1">'Coût pouvoir achat'!#REF!</definedName>
    <definedName name="_xlnm._FilterDatabase" localSheetId="9" hidden="1">'IDH et compétitivité'!$B$2:$C$30</definedName>
    <definedName name="_xlnm._FilterDatabase" localSheetId="2" hidden="1">'Tableau 1'!$A$3:$R$3</definedName>
    <definedName name="_xlnm._FilterDatabase" localSheetId="4" hidden="1">'Tableau 1 &amp; 2'!$A$3:$O$3</definedName>
    <definedName name="_xlnm._FilterDatabase" localSheetId="3" hidden="1">'Tableau 2'!#REF!</definedName>
    <definedName name="_xlnm.Print_Area" localSheetId="1">'Calendrier 2014'!$A$1:$J$25</definedName>
    <definedName name="_xlnm.Print_Area" localSheetId="6">'Coût charges et impôts'!$A$1:$Y$32</definedName>
    <definedName name="_xlnm.Print_Area" localSheetId="5">'Coût pouvoir achat'!$A$1:$T$36</definedName>
    <definedName name="_xlnm.Print_Area" localSheetId="2">'Tableau 1'!$A$1:$K$36</definedName>
    <definedName name="_xlnm.Print_Area" localSheetId="4">'Tableau 1 &amp; 2'!$A$1:$O$2</definedName>
    <definedName name="_xlnm.Print_Area" localSheetId="3">'Tableau 2'!$A$1:$G$41</definedName>
    <definedName name="_xlnm.Print_Area" localSheetId="0">'Taux pression moyen'!$A$1:$G$30</definedName>
  </definedNames>
  <calcPr calcId="145621"/>
</workbook>
</file>

<file path=xl/calcChain.xml><?xml version="1.0" encoding="utf-8"?>
<calcChain xmlns="http://schemas.openxmlformats.org/spreadsheetml/2006/main">
  <c r="C31" i="39" l="1"/>
  <c r="D31" i="36"/>
  <c r="C31" i="36"/>
  <c r="C31" i="31"/>
  <c r="Y6" i="12"/>
  <c r="X6" i="12"/>
  <c r="W6" i="12"/>
  <c r="U6" i="12"/>
  <c r="T6" i="12"/>
  <c r="S6" i="12"/>
  <c r="Q6" i="12"/>
  <c r="P6" i="12"/>
  <c r="O6" i="12"/>
  <c r="M6" i="12"/>
  <c r="W5" i="12"/>
  <c r="S5" i="12"/>
  <c r="Y4" i="12"/>
  <c r="X4" i="12"/>
  <c r="W4" i="12"/>
  <c r="U4" i="12"/>
  <c r="T4" i="12"/>
  <c r="S4" i="12"/>
  <c r="Q4" i="12"/>
  <c r="P4" i="12"/>
  <c r="O4" i="12"/>
  <c r="M4" i="12"/>
  <c r="L32" i="26"/>
  <c r="K32" i="26"/>
  <c r="J32" i="26"/>
  <c r="I32" i="26"/>
  <c r="H32" i="26"/>
  <c r="G32" i="26"/>
  <c r="F32" i="26"/>
  <c r="E32" i="26"/>
  <c r="D32" i="26"/>
  <c r="C32" i="26"/>
  <c r="I33" i="24"/>
  <c r="F33" i="24"/>
  <c r="E33" i="24"/>
  <c r="D33" i="24"/>
  <c r="C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32" i="23"/>
  <c r="J32" i="23"/>
  <c r="I32" i="23"/>
  <c r="H32" i="23"/>
  <c r="G32" i="23"/>
  <c r="F32" i="23"/>
  <c r="E32" i="23"/>
  <c r="D32" i="23"/>
  <c r="C32" i="23"/>
</calcChain>
</file>

<file path=xl/sharedStrings.xml><?xml version="1.0" encoding="utf-8"?>
<sst xmlns="http://schemas.openxmlformats.org/spreadsheetml/2006/main" count="522" uniqueCount="173">
  <si>
    <t>France</t>
  </si>
  <si>
    <t>Luxembourg</t>
  </si>
  <si>
    <t>Portugal</t>
  </si>
  <si>
    <t>Autriche</t>
  </si>
  <si>
    <t>Belgique</t>
  </si>
  <si>
    <t>Chypre</t>
  </si>
  <si>
    <t>Danemark</t>
  </si>
  <si>
    <t>Finlande</t>
  </si>
  <si>
    <t>Allemagne</t>
  </si>
  <si>
    <t>Malte</t>
  </si>
  <si>
    <t>Pays-Bas</t>
  </si>
  <si>
    <t>Espagne</t>
  </si>
  <si>
    <t>Suède</t>
  </si>
  <si>
    <t>Impôt sur le revenu</t>
  </si>
  <si>
    <t xml:space="preserve">Taux de socialisation et d’imposition réel </t>
  </si>
  <si>
    <t>Salaire brut [ii]</t>
  </si>
  <si>
    <t>Salaire complet [i]</t>
  </si>
  <si>
    <t>Charges sociales "salariales"</t>
  </si>
  <si>
    <t>Pologne</t>
  </si>
  <si>
    <t>Pays</t>
  </si>
  <si>
    <t>Royaume-Uni</t>
  </si>
  <si>
    <t>Disponible, net de charges &amp; d'impôt sur le revenu [iii]</t>
  </si>
  <si>
    <t>Disponible, net de charges, impôt sur le revenu &amp; TVA</t>
  </si>
  <si>
    <t>Jour</t>
  </si>
  <si>
    <t>Bulgarie</t>
  </si>
  <si>
    <t>Grèce</t>
  </si>
  <si>
    <t>Italie</t>
  </si>
  <si>
    <t>Total des charges &amp; impôts</t>
  </si>
  <si>
    <t>Charges sociales "patronales"</t>
  </si>
  <si>
    <t>Rang dans l'UE</t>
  </si>
  <si>
    <t>Slovénie</t>
  </si>
  <si>
    <t>Salaire complet</t>
  </si>
  <si>
    <t>écart vs. France</t>
  </si>
  <si>
    <t>Hongrie</t>
  </si>
  <si>
    <t>Lettonie</t>
  </si>
  <si>
    <t>Roumanie</t>
  </si>
  <si>
    <t>Slovaquie</t>
  </si>
  <si>
    <t>Charges "patronales"</t>
  </si>
  <si>
    <t>Charges "salariales"</t>
  </si>
  <si>
    <t>Moyenne des pays de l'UE</t>
  </si>
  <si>
    <t>TVA estimée</t>
  </si>
  <si>
    <t>Avril</t>
  </si>
  <si>
    <t>Mai</t>
  </si>
  <si>
    <t>Juin</t>
  </si>
  <si>
    <t>Juillet</t>
  </si>
  <si>
    <t>Août</t>
  </si>
  <si>
    <t>Rép. Tchèque</t>
  </si>
  <si>
    <t>Pays à flat tax</t>
  </si>
  <si>
    <t>Pays à impôt progressif</t>
  </si>
  <si>
    <t>Taux de pression fiscale et sociale sur le salarié moyen de l'UE</t>
  </si>
  <si>
    <t>Irlande</t>
  </si>
  <si>
    <t>Salaire complet (pouvoir d'achat réel + charges + impot sur le revenu + TVA)</t>
  </si>
  <si>
    <t>= Pouvoir d'achat réel (net de charges, impôt sur le revenu et TVA)</t>
  </si>
  <si>
    <t xml:space="preserve"> - Charges, impôt sur le revenu et TVA</t>
  </si>
  <si>
    <t>= Pouvoir d'achat réel</t>
  </si>
  <si>
    <t>Salaire complet permettant au salarié médian de disposer de 100  € de pouvoir d'achat net de charges et d'impôts</t>
  </si>
  <si>
    <t>Classement UE en salaire complet, charges et impôts et pouvoir d'achat réel</t>
  </si>
  <si>
    <t>Pays et coût de 100 € de pouvoir d'achat réel</t>
  </si>
  <si>
    <t>Moyenne</t>
  </si>
  <si>
    <t>[i] Salaire complet, incluant charges sociales patronales, calculé par Ernst &amp; Young à partir des chiffres fournis par les auteurs.</t>
  </si>
  <si>
    <t>[iii] Disponible net de charges &amp; d'impôt sur le revenu (Salaire brut moins charges sociales "salariales" et impôt sur le revenu) calculé par Ernst &amp; Young.</t>
  </si>
  <si>
    <t>Estonie</t>
  </si>
  <si>
    <t>Lituanie</t>
  </si>
  <si>
    <t>Ecart entre la France et les 2 pays du nord ayant un salaire complet le plus proche</t>
  </si>
  <si>
    <t>100 € de pouvoir d'achat réel</t>
  </si>
  <si>
    <t>Mars</t>
  </si>
  <si>
    <t>Dépenses / recettes des administrations publiques</t>
  </si>
  <si>
    <r>
      <t xml:space="preserve">1 </t>
    </r>
    <r>
      <rPr>
        <sz val="10"/>
        <color rgb="FF000000"/>
        <rFont val="Calibri"/>
        <family val="2"/>
      </rPr>
      <t xml:space="preserve">Roumanie </t>
    </r>
  </si>
  <si>
    <r>
      <t>12</t>
    </r>
    <r>
      <rPr>
        <sz val="10"/>
        <color rgb="FF000000"/>
        <rFont val="Calibri"/>
        <family val="2"/>
      </rPr>
      <t xml:space="preserve"> Espagne </t>
    </r>
  </si>
  <si>
    <r>
      <t>16</t>
    </r>
    <r>
      <rPr>
        <sz val="10"/>
        <color rgb="FF000000"/>
        <rFont val="Calibri"/>
        <family val="2"/>
      </rPr>
      <t xml:space="preserve"> Hongrie </t>
    </r>
  </si>
  <si>
    <r>
      <t>18</t>
    </r>
    <r>
      <rPr>
        <sz val="10"/>
        <color rgb="FF000000"/>
        <rFont val="Calibri"/>
        <family val="2"/>
      </rPr>
      <t xml:space="preserve"> Bulgarie </t>
    </r>
  </si>
  <si>
    <r>
      <t xml:space="preserve">18 </t>
    </r>
    <r>
      <rPr>
        <sz val="10"/>
        <color theme="1"/>
        <rFont val="Calibri"/>
        <family val="2"/>
      </rPr>
      <t xml:space="preserve">Lituanie </t>
    </r>
  </si>
  <si>
    <r>
      <t>19</t>
    </r>
    <r>
      <rPr>
        <sz val="10"/>
        <color rgb="FF000000"/>
        <rFont val="Calibri"/>
        <family val="2"/>
      </rPr>
      <t xml:space="preserve"> Rép. Tchèque </t>
    </r>
  </si>
  <si>
    <r>
      <t xml:space="preserve">20 </t>
    </r>
    <r>
      <rPr>
        <sz val="10"/>
        <color rgb="FF000000"/>
        <rFont val="Calibri"/>
        <family val="2"/>
      </rPr>
      <t xml:space="preserve">Slovaquie </t>
    </r>
  </si>
  <si>
    <t>Chypre [v]</t>
  </si>
  <si>
    <t>Croatie</t>
  </si>
  <si>
    <t>Libération sociale et fiscale 2014</t>
  </si>
  <si>
    <t>28  pays</t>
  </si>
  <si>
    <t>Détail des calculs, taux de socialisation réel et jours de libération sociale et fiscale 2014</t>
  </si>
  <si>
    <t>Moyenne pays de l'UE</t>
  </si>
  <si>
    <t>6 / 28</t>
  </si>
  <si>
    <t>3 / 28</t>
  </si>
  <si>
    <t>1 / 28</t>
  </si>
  <si>
    <t>24 / 28</t>
  </si>
  <si>
    <t>28 / 28</t>
  </si>
  <si>
    <t>17 / 28</t>
  </si>
  <si>
    <t>21 / 28</t>
  </si>
  <si>
    <t>18 / 28</t>
  </si>
  <si>
    <t>19 / 28</t>
  </si>
  <si>
    <t>13 / 28</t>
  </si>
  <si>
    <t>2 / 28</t>
  </si>
  <si>
    <t>5 / 28</t>
  </si>
  <si>
    <t>4 / 28</t>
  </si>
  <si>
    <t>26 / 28</t>
  </si>
  <si>
    <t>8 / 28</t>
  </si>
  <si>
    <t>11 / 28</t>
  </si>
  <si>
    <t>15 / 28</t>
  </si>
  <si>
    <t>23 / 28</t>
  </si>
  <si>
    <t>27 / 28</t>
  </si>
  <si>
    <t>10 / 28</t>
  </si>
  <si>
    <t>16 / 28</t>
  </si>
  <si>
    <t>22 / 28</t>
  </si>
  <si>
    <t>14 / 28</t>
  </si>
  <si>
    <t>7 / 28</t>
  </si>
  <si>
    <t>25 / 28</t>
  </si>
  <si>
    <t>12 / 28</t>
  </si>
  <si>
    <t>20 / 28</t>
  </si>
  <si>
    <t>9 / 28</t>
  </si>
  <si>
    <t>Rang sur 28</t>
  </si>
  <si>
    <t>Taux de socialisation réel et jours de libération sociale et fiscale 2014</t>
  </si>
  <si>
    <t>Détail des calculs 2014, du salaire complet au pouvoir d'achat réel</t>
  </si>
  <si>
    <t>Taux de socialisation et d’imposition réel 2014</t>
  </si>
  <si>
    <t>Jours de libération fiscale 2014</t>
  </si>
  <si>
    <r>
      <t xml:space="preserve">21 </t>
    </r>
    <r>
      <rPr>
        <sz val="10"/>
        <color rgb="FF000000"/>
        <rFont val="Calibri"/>
        <family val="2"/>
      </rPr>
      <t>Chypre</t>
    </r>
  </si>
  <si>
    <r>
      <t>28</t>
    </r>
    <r>
      <rPr>
        <sz val="10"/>
        <color rgb="FF000000"/>
        <rFont val="Calibri"/>
        <family val="2"/>
      </rPr>
      <t xml:space="preserve"> Irlande</t>
    </r>
  </si>
  <si>
    <r>
      <t xml:space="preserve">28 </t>
    </r>
    <r>
      <rPr>
        <sz val="10"/>
        <color rgb="FF000000"/>
        <rFont val="Calibri"/>
        <family val="2"/>
      </rPr>
      <t>Malte</t>
    </r>
  </si>
  <si>
    <r>
      <t xml:space="preserve">12 </t>
    </r>
    <r>
      <rPr>
        <sz val="10"/>
        <color rgb="FF000000"/>
        <rFont val="Calibri"/>
        <family val="2"/>
      </rPr>
      <t>Royaume-Uni</t>
    </r>
  </si>
  <si>
    <r>
      <t>30</t>
    </r>
    <r>
      <rPr>
        <sz val="10"/>
        <color rgb="FF000000"/>
        <rFont val="Calibri"/>
        <family val="2"/>
      </rPr>
      <t xml:space="preserve"> Luxembourg</t>
    </r>
  </si>
  <si>
    <r>
      <t xml:space="preserve">7 </t>
    </r>
    <r>
      <rPr>
        <sz val="10"/>
        <color rgb="FF000000"/>
        <rFont val="Calibri"/>
        <family val="2"/>
      </rPr>
      <t>Danemark</t>
    </r>
  </si>
  <si>
    <r>
      <t xml:space="preserve">8 </t>
    </r>
    <r>
      <rPr>
        <sz val="10"/>
        <color rgb="FF000000"/>
        <rFont val="Calibri"/>
        <family val="2"/>
      </rPr>
      <t xml:space="preserve">Slovénie </t>
    </r>
  </si>
  <si>
    <r>
      <t>13</t>
    </r>
    <r>
      <rPr>
        <sz val="10"/>
        <color rgb="FF000000"/>
        <rFont val="Calibri"/>
        <family val="2"/>
      </rPr>
      <t xml:space="preserve"> Croatie </t>
    </r>
  </si>
  <si>
    <r>
      <t>10</t>
    </r>
    <r>
      <rPr>
        <sz val="10"/>
        <color rgb="FF000000"/>
        <rFont val="Calibri"/>
        <family val="2"/>
      </rPr>
      <t xml:space="preserve"> Estonie </t>
    </r>
  </si>
  <si>
    <r>
      <rPr>
        <b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 xml:space="preserve"> Portugal</t>
    </r>
  </si>
  <si>
    <r>
      <t xml:space="preserve">20 </t>
    </r>
    <r>
      <rPr>
        <sz val="10"/>
        <color rgb="FF000000"/>
        <rFont val="Calibri"/>
        <family val="2"/>
      </rPr>
      <t>Lettonie</t>
    </r>
  </si>
  <si>
    <r>
      <t>23</t>
    </r>
    <r>
      <rPr>
        <sz val="10"/>
        <color rgb="FF000000"/>
        <rFont val="Calibri"/>
        <family val="2"/>
      </rPr>
      <t xml:space="preserve"> Suède</t>
    </r>
  </si>
  <si>
    <r>
      <t xml:space="preserve">30 </t>
    </r>
    <r>
      <rPr>
        <sz val="10"/>
        <color rgb="FF000000"/>
        <rFont val="Calibri"/>
        <family val="2"/>
      </rPr>
      <t>Italie</t>
    </r>
  </si>
  <si>
    <r>
      <rPr>
        <b/>
        <sz val="10"/>
        <color rgb="FF000000"/>
        <rFont val="Calibri"/>
        <family val="2"/>
      </rPr>
      <t>21</t>
    </r>
    <r>
      <rPr>
        <sz val="10"/>
        <color rgb="FF000000"/>
        <rFont val="Calibri"/>
        <family val="2"/>
      </rPr>
      <t xml:space="preserve"> Pays-Bas</t>
    </r>
  </si>
  <si>
    <r>
      <t xml:space="preserve">14 </t>
    </r>
    <r>
      <rPr>
        <sz val="10"/>
        <color rgb="FF000000"/>
        <rFont val="Calibri"/>
        <family val="2"/>
      </rPr>
      <t>Pologne</t>
    </r>
  </si>
  <si>
    <r>
      <t xml:space="preserve">20 </t>
    </r>
    <r>
      <rPr>
        <sz val="10"/>
        <color rgb="FF000000"/>
        <rFont val="Calibri"/>
        <family val="2"/>
      </rPr>
      <t>Finlande</t>
    </r>
  </si>
  <si>
    <r>
      <t xml:space="preserve">11 </t>
    </r>
    <r>
      <rPr>
        <sz val="10"/>
        <color rgb="FF000000"/>
        <rFont val="Calibri"/>
        <family val="2"/>
      </rPr>
      <t xml:space="preserve">Allemagne </t>
    </r>
  </si>
  <si>
    <r>
      <t xml:space="preserve">14 </t>
    </r>
    <r>
      <rPr>
        <sz val="10"/>
        <color rgb="FF000000"/>
        <rFont val="Calibri"/>
        <family val="2"/>
      </rPr>
      <t>Grèce</t>
    </r>
  </si>
  <si>
    <r>
      <t>25</t>
    </r>
    <r>
      <rPr>
        <sz val="10"/>
        <color rgb="FF000000"/>
        <rFont val="Calibri"/>
        <family val="2"/>
      </rPr>
      <t xml:space="preserve"> Autriche </t>
    </r>
  </si>
  <si>
    <r>
      <t>28</t>
    </r>
    <r>
      <rPr>
        <sz val="10"/>
        <color rgb="FF000000"/>
        <rFont val="Calibri"/>
        <family val="2"/>
      </rPr>
      <t xml:space="preserve"> France </t>
    </r>
  </si>
  <si>
    <r>
      <t xml:space="preserve">6 </t>
    </r>
    <r>
      <rPr>
        <sz val="10"/>
        <color rgb="FF000000"/>
        <rFont val="Calibri"/>
        <family val="2"/>
      </rPr>
      <t xml:space="preserve">Belgique </t>
    </r>
  </si>
  <si>
    <t>Salaire complet permettant de disposer de 100 € de pouvoir d'achat réel en 2014</t>
  </si>
  <si>
    <t>Allemagne, 210</t>
  </si>
  <si>
    <t>Autriche, 228</t>
  </si>
  <si>
    <t>Belgique, 248</t>
  </si>
  <si>
    <t>Bulgarie, 160</t>
  </si>
  <si>
    <t>Chypre, 128</t>
  </si>
  <si>
    <t>Croatie, 181</t>
  </si>
  <si>
    <t>Danemark, 175</t>
  </si>
  <si>
    <t>Espagne, 180</t>
  </si>
  <si>
    <t>Estonie, 178</t>
  </si>
  <si>
    <t>Finlande, 188</t>
  </si>
  <si>
    <t>France, 233</t>
  </si>
  <si>
    <t>Grèce, 214</t>
  </si>
  <si>
    <t>Hongrie, 217</t>
  </si>
  <si>
    <t>Irlande, 147</t>
  </si>
  <si>
    <t>Italie, 198</t>
  </si>
  <si>
    <t>Lettonie, 188</t>
  </si>
  <si>
    <t>Lituanie, 186</t>
  </si>
  <si>
    <t>Luxembourg, 169</t>
  </si>
  <si>
    <t>Malte, 147</t>
  </si>
  <si>
    <t>Pays-Bas, 189</t>
  </si>
  <si>
    <t>Pologne, 182</t>
  </si>
  <si>
    <t>Portugal, 175</t>
  </si>
  <si>
    <t>Rép. Tchèque, 186</t>
  </si>
  <si>
    <t>Roumanie, 199</t>
  </si>
  <si>
    <t>Royaume-Uni, 156</t>
  </si>
  <si>
    <t>Slovaquie, 188</t>
  </si>
  <si>
    <t>Slovénie, 177</t>
  </si>
  <si>
    <t>Suède, 191</t>
  </si>
  <si>
    <t>Moyenne pays de l'UE, 187</t>
  </si>
  <si>
    <t>Source : Eurostat, Principaux agrégats des administrations publiques, y compris recettes et dépenses [gov_a_main], avril 2014</t>
  </si>
  <si>
    <t>Moyenne pays UE</t>
  </si>
  <si>
    <t>Dette publique brute 2013 en % du PIB</t>
  </si>
  <si>
    <t>Indice de développement humain (Nations Unies 2013)</t>
  </si>
  <si>
    <t>Pays de la zone euro</t>
  </si>
  <si>
    <t>Pays hors zone euro</t>
  </si>
  <si>
    <t>Moyenne Better Life</t>
  </si>
  <si>
    <t>Bulgarie [iv]</t>
  </si>
  <si>
    <t>[ii] Salaire brut moyen selon l’OCDE (Taxing Wages) ou Eurostat (Annual gross earnings in industry and services) ou à défaut les bureaux nationaux de statistiques (Bulgarie www.nsi.bg, Chypre www.mof.gov.cy, Croatie www.dzs.hr et Lituanie db1.stat.gov.lt)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</si>
</sst>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[$€-40C]_-;\-* #,##0\ [$€-40C]_-;_-* &quot;-&quot;??\ [$€-40C]_-;_-@_-"/>
    <numFmt numFmtId="165" formatCode="_-* #,##0\ _€_-;\-* #,##0\ _€_-;_-* &quot;-&quot;??\ _€_-;_-@_-"/>
    <numFmt numFmtId="166" formatCode="[$-40C]d\-mmm\-yy;@"/>
    <numFmt numFmtId="167" formatCode="0.0%"/>
    <numFmt numFmtId="168" formatCode="_-* #,##0\ &quot;€&quot;_-;\-* #,##0\ &quot;€&quot;_-;_-* &quot;-&quot;??\ &quot;€&quot;_-;_-@_-"/>
    <numFmt numFmtId="169" formatCode="[$-40C]d\-mmm;@"/>
    <numFmt numFmtId="170" formatCode="0_ ;\-0\ "/>
    <numFmt numFmtId="171" formatCode="_-* #,##0.000\ _€_-;\-* #,##0.000\ _€_-;_-* &quot;-&quot;??\ _€_-;_-@_-"/>
    <numFmt numFmtId="172" formatCode="0.000%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color indexed="8"/>
      <name val="Calibri"/>
      <family val="2"/>
    </font>
    <font>
      <b/>
      <sz val="10"/>
      <color indexed="6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FDD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43" fontId="5" fillId="0" borderId="0" xfId="1" applyFont="1" applyBorder="1"/>
    <xf numFmtId="14" fontId="5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4" fontId="5" fillId="0" borderId="0" xfId="1" applyNumberFormat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10" fontId="5" fillId="0" borderId="0" xfId="3" applyNumberFormat="1" applyFont="1" applyBorder="1"/>
    <xf numFmtId="0" fontId="8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166" fontId="5" fillId="0" borderId="0" xfId="1" applyNumberFormat="1" applyFont="1" applyBorder="1"/>
    <xf numFmtId="166" fontId="5" fillId="0" borderId="0" xfId="0" applyNumberFormat="1" applyFont="1" applyBorder="1"/>
    <xf numFmtId="0" fontId="5" fillId="2" borderId="0" xfId="0" applyFont="1" applyFill="1" applyBorder="1" applyAlignment="1">
      <alignment horizontal="right"/>
    </xf>
    <xf numFmtId="166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8" fontId="5" fillId="0" borderId="0" xfId="2" applyNumberFormat="1" applyFont="1" applyBorder="1" applyAlignment="1">
      <alignment horizontal="right"/>
    </xf>
    <xf numFmtId="168" fontId="5" fillId="2" borderId="0" xfId="2" applyNumberFormat="1" applyFont="1" applyFill="1" applyBorder="1" applyAlignment="1">
      <alignment horizontal="right"/>
    </xf>
    <xf numFmtId="0" fontId="14" fillId="0" borderId="0" xfId="0" applyFont="1" applyBorder="1"/>
    <xf numFmtId="168" fontId="8" fillId="0" borderId="0" xfId="2" applyNumberFormat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0" fontId="8" fillId="0" borderId="0" xfId="3" applyNumberFormat="1" applyFont="1" applyBorder="1"/>
    <xf numFmtId="0" fontId="8" fillId="0" borderId="0" xfId="0" applyFont="1" applyBorder="1"/>
    <xf numFmtId="166" fontId="8" fillId="0" borderId="0" xfId="0" applyNumberFormat="1" applyFont="1" applyBorder="1"/>
    <xf numFmtId="0" fontId="11" fillId="2" borderId="0" xfId="0" applyFont="1" applyFill="1" applyBorder="1"/>
    <xf numFmtId="0" fontId="16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164" fontId="10" fillId="3" borderId="4" xfId="0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168" fontId="5" fillId="2" borderId="1" xfId="2" applyNumberFormat="1" applyFont="1" applyFill="1" applyBorder="1"/>
    <xf numFmtId="164" fontId="10" fillId="2" borderId="1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11" xfId="0" applyFont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2" borderId="11" xfId="0" applyFont="1" applyFill="1" applyBorder="1"/>
    <xf numFmtId="164" fontId="5" fillId="0" borderId="0" xfId="0" applyNumberFormat="1" applyFont="1"/>
    <xf numFmtId="164" fontId="5" fillId="0" borderId="11" xfId="0" applyNumberFormat="1" applyFont="1" applyBorder="1" applyAlignment="1">
      <alignment horizontal="right"/>
    </xf>
    <xf numFmtId="167" fontId="5" fillId="0" borderId="11" xfId="3" applyNumberFormat="1" applyFont="1" applyBorder="1" applyAlignment="1">
      <alignment horizontal="center"/>
    </xf>
    <xf numFmtId="164" fontId="5" fillId="0" borderId="4" xfId="0" applyNumberFormat="1" applyFont="1" applyBorder="1"/>
    <xf numFmtId="0" fontId="5" fillId="3" borderId="4" xfId="0" applyFont="1" applyFill="1" applyBorder="1"/>
    <xf numFmtId="168" fontId="5" fillId="8" borderId="1" xfId="2" applyNumberFormat="1" applyFont="1" applyFill="1" applyBorder="1"/>
    <xf numFmtId="44" fontId="7" fillId="7" borderId="2" xfId="2" applyFont="1" applyFill="1" applyBorder="1" applyAlignment="1">
      <alignment horizontal="left" vertical="center" wrapText="1"/>
    </xf>
    <xf numFmtId="9" fontId="15" fillId="6" borderId="9" xfId="3" applyFont="1" applyFill="1" applyBorder="1" applyAlignment="1">
      <alignment horizontal="center" vertical="center" wrapText="1"/>
    </xf>
    <xf numFmtId="9" fontId="15" fillId="6" borderId="10" xfId="3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5" fillId="0" borderId="2" xfId="0" applyFont="1" applyBorder="1" applyAlignment="1">
      <alignment horizontal="left"/>
    </xf>
    <xf numFmtId="164" fontId="19" fillId="5" borderId="2" xfId="2" applyNumberFormat="1" applyFont="1" applyFill="1" applyBorder="1" applyAlignment="1">
      <alignment horizontal="left" vertical="center" wrapText="1"/>
    </xf>
    <xf numFmtId="164" fontId="20" fillId="6" borderId="2" xfId="2" quotePrefix="1" applyNumberFormat="1" applyFont="1" applyFill="1" applyBorder="1" applyAlignment="1">
      <alignment horizontal="left" vertical="center" wrapText="1"/>
    </xf>
    <xf numFmtId="0" fontId="7" fillId="0" borderId="0" xfId="0" applyFont="1"/>
    <xf numFmtId="168" fontId="7" fillId="7" borderId="2" xfId="2" applyNumberFormat="1" applyFont="1" applyFill="1" applyBorder="1" applyAlignment="1">
      <alignment horizontal="center" vertical="center"/>
    </xf>
    <xf numFmtId="44" fontId="7" fillId="7" borderId="6" xfId="2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/>
    <xf numFmtId="10" fontId="19" fillId="5" borderId="2" xfId="3" applyNumberFormat="1" applyFont="1" applyFill="1" applyBorder="1" applyAlignment="1">
      <alignment vertical="center" wrapText="1"/>
    </xf>
    <xf numFmtId="170" fontId="19" fillId="5" borderId="2" xfId="1" applyNumberFormat="1" applyFont="1" applyFill="1" applyBorder="1" applyAlignment="1">
      <alignment vertical="center" wrapText="1"/>
    </xf>
    <xf numFmtId="10" fontId="21" fillId="9" borderId="1" xfId="3" applyNumberFormat="1" applyFont="1" applyFill="1" applyBorder="1" applyAlignment="1">
      <alignment horizontal="center"/>
    </xf>
    <xf numFmtId="10" fontId="21" fillId="8" borderId="1" xfId="3" applyNumberFormat="1" applyFont="1" applyFill="1" applyBorder="1" applyAlignment="1">
      <alignment horizontal="center"/>
    </xf>
    <xf numFmtId="164" fontId="5" fillId="7" borderId="2" xfId="2" applyNumberFormat="1" applyFont="1" applyFill="1" applyBorder="1" applyAlignment="1">
      <alignment horizontal="center" vertical="center" wrapText="1"/>
    </xf>
    <xf numFmtId="167" fontId="10" fillId="2" borderId="11" xfId="3" applyNumberFormat="1" applyFont="1" applyFill="1" applyBorder="1"/>
    <xf numFmtId="10" fontId="16" fillId="0" borderId="0" xfId="0" applyNumberFormat="1" applyFont="1"/>
    <xf numFmtId="171" fontId="17" fillId="5" borderId="6" xfId="1" applyNumberFormat="1" applyFont="1" applyFill="1" applyBorder="1" applyAlignment="1">
      <alignment horizontal="center" vertical="center" wrapText="1"/>
    </xf>
    <xf numFmtId="171" fontId="0" fillId="0" borderId="0" xfId="1" applyNumberFormat="1" applyFont="1"/>
    <xf numFmtId="0" fontId="7" fillId="9" borderId="1" xfId="0" applyFont="1" applyFill="1" applyBorder="1"/>
    <xf numFmtId="0" fontId="23" fillId="10" borderId="6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4" fillId="10" borderId="6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" fillId="0" borderId="1" xfId="0" applyFont="1" applyBorder="1"/>
    <xf numFmtId="44" fontId="7" fillId="7" borderId="6" xfId="4" applyFont="1" applyFill="1" applyBorder="1" applyAlignment="1">
      <alignment horizontal="center" vertical="center" wrapText="1"/>
    </xf>
    <xf numFmtId="171" fontId="17" fillId="5" borderId="6" xfId="5" applyNumberFormat="1" applyFont="1" applyFill="1" applyBorder="1" applyAlignment="1">
      <alignment horizontal="center" vertical="center" wrapText="1"/>
    </xf>
    <xf numFmtId="10" fontId="21" fillId="9" borderId="1" xfId="6" applyNumberFormat="1" applyFont="1" applyFill="1" applyBorder="1" applyAlignment="1">
      <alignment horizontal="center"/>
    </xf>
    <xf numFmtId="44" fontId="7" fillId="7" borderId="2" xfId="4" applyFont="1" applyFill="1" applyBorder="1" applyAlignment="1">
      <alignment horizontal="left" vertical="center" wrapText="1"/>
    </xf>
    <xf numFmtId="10" fontId="22" fillId="7" borderId="2" xfId="6" applyNumberFormat="1" applyFont="1" applyFill="1" applyBorder="1" applyAlignment="1">
      <alignment horizontal="center" vertical="center"/>
    </xf>
    <xf numFmtId="9" fontId="5" fillId="2" borderId="0" xfId="3" applyFont="1" applyFill="1" applyBorder="1"/>
    <xf numFmtId="172" fontId="16" fillId="0" borderId="0" xfId="0" applyNumberFormat="1" applyFont="1"/>
    <xf numFmtId="164" fontId="17" fillId="5" borderId="6" xfId="4" applyNumberFormat="1" applyFont="1" applyFill="1" applyBorder="1" applyAlignment="1">
      <alignment horizontal="center" vertical="center" wrapText="1"/>
    </xf>
    <xf numFmtId="171" fontId="0" fillId="0" borderId="0" xfId="5" applyNumberFormat="1" applyFont="1" applyAlignment="1">
      <alignment horizontal="center"/>
    </xf>
    <xf numFmtId="0" fontId="0" fillId="0" borderId="0" xfId="0" applyAlignment="1">
      <alignment horizontal="center"/>
    </xf>
    <xf numFmtId="10" fontId="5" fillId="2" borderId="0" xfId="3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44" fontId="7" fillId="7" borderId="2" xfId="2" applyFont="1" applyFill="1" applyBorder="1" applyAlignment="1">
      <alignment horizontal="center" vertical="center" wrapText="1"/>
    </xf>
    <xf numFmtId="164" fontId="20" fillId="6" borderId="6" xfId="2" quotePrefix="1" applyNumberFormat="1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44" fontId="7" fillId="7" borderId="6" xfId="2" applyFont="1" applyFill="1" applyBorder="1" applyAlignment="1">
      <alignment horizontal="center" vertical="center" wrapText="1"/>
    </xf>
    <xf numFmtId="10" fontId="23" fillId="9" borderId="1" xfId="3" applyNumberFormat="1" applyFont="1" applyFill="1" applyBorder="1" applyAlignment="1">
      <alignment horizontal="center"/>
    </xf>
    <xf numFmtId="10" fontId="23" fillId="8" borderId="1" xfId="3" applyNumberFormat="1" applyFont="1" applyFill="1" applyBorder="1" applyAlignment="1">
      <alignment horizontal="center"/>
    </xf>
    <xf numFmtId="10" fontId="24" fillId="7" borderId="2" xfId="3" applyNumberFormat="1" applyFont="1" applyFill="1" applyBorder="1" applyAlignment="1">
      <alignment horizontal="center" vertical="center"/>
    </xf>
    <xf numFmtId="168" fontId="5" fillId="7" borderId="2" xfId="2" applyNumberFormat="1" applyFont="1" applyFill="1" applyBorder="1" applyAlignment="1">
      <alignment horizontal="center" vertical="center" wrapText="1"/>
    </xf>
    <xf numFmtId="164" fontId="27" fillId="4" borderId="2" xfId="2" applyNumberFormat="1" applyFont="1" applyFill="1" applyBorder="1" applyAlignment="1">
      <alignment horizontal="center" vertical="center" wrapText="1"/>
    </xf>
    <xf numFmtId="164" fontId="28" fillId="5" borderId="2" xfId="2" applyNumberFormat="1" applyFont="1" applyFill="1" applyBorder="1" applyAlignment="1">
      <alignment horizontal="center" vertical="center" wrapText="1"/>
    </xf>
    <xf numFmtId="164" fontId="27" fillId="6" borderId="2" xfId="2" quotePrefix="1" applyNumberFormat="1" applyFont="1" applyFill="1" applyBorder="1" applyAlignment="1">
      <alignment horizontal="center" vertical="center" wrapText="1"/>
    </xf>
    <xf numFmtId="168" fontId="5" fillId="2" borderId="1" xfId="2" applyNumberFormat="1" applyFont="1" applyFill="1" applyBorder="1" applyAlignment="1">
      <alignment horizontal="center"/>
    </xf>
    <xf numFmtId="16" fontId="29" fillId="2" borderId="3" xfId="0" applyNumberFormat="1" applyFont="1" applyFill="1" applyBorder="1" applyAlignment="1">
      <alignment horizontal="center"/>
    </xf>
    <xf numFmtId="164" fontId="23" fillId="9" borderId="1" xfId="2" applyNumberFormat="1" applyFont="1" applyFill="1" applyBorder="1" applyAlignment="1">
      <alignment horizontal="center"/>
    </xf>
    <xf numFmtId="168" fontId="5" fillId="8" borderId="1" xfId="2" applyNumberFormat="1" applyFont="1" applyFill="1" applyBorder="1" applyAlignment="1">
      <alignment horizontal="center"/>
    </xf>
    <xf numFmtId="16" fontId="29" fillId="8" borderId="3" xfId="0" applyNumberFormat="1" applyFont="1" applyFill="1" applyBorder="1" applyAlignment="1">
      <alignment horizontal="center"/>
    </xf>
    <xf numFmtId="164" fontId="23" fillId="8" borderId="1" xfId="2" applyNumberFormat="1" applyFont="1" applyFill="1" applyBorder="1" applyAlignment="1">
      <alignment horizontal="center"/>
    </xf>
    <xf numFmtId="164" fontId="23" fillId="9" borderId="1" xfId="2" applyNumberFormat="1" applyFont="1" applyFill="1" applyBorder="1" applyAlignment="1">
      <alignment horizontal="left" indent="2"/>
    </xf>
    <xf numFmtId="169" fontId="29" fillId="7" borderId="2" xfId="3" applyNumberFormat="1" applyFont="1" applyFill="1" applyBorder="1" applyAlignment="1">
      <alignment horizontal="center" vertical="center"/>
    </xf>
    <xf numFmtId="164" fontId="24" fillId="7" borderId="2" xfId="2" applyNumberFormat="1" applyFont="1" applyFill="1" applyBorder="1" applyAlignment="1">
      <alignment horizontal="center"/>
    </xf>
    <xf numFmtId="164" fontId="29" fillId="4" borderId="2" xfId="2" applyNumberFormat="1" applyFont="1" applyFill="1" applyBorder="1" applyAlignment="1">
      <alignment horizontal="center" vertical="center" wrapText="1"/>
    </xf>
    <xf numFmtId="164" fontId="25" fillId="5" borderId="2" xfId="2" applyNumberFormat="1" applyFont="1" applyFill="1" applyBorder="1" applyAlignment="1">
      <alignment horizontal="center" vertical="center" wrapText="1"/>
    </xf>
    <xf numFmtId="164" fontId="25" fillId="5" borderId="2" xfId="2" applyNumberFormat="1" applyFont="1" applyFill="1" applyBorder="1" applyAlignment="1">
      <alignment vertical="center" wrapText="1"/>
    </xf>
    <xf numFmtId="164" fontId="29" fillId="6" borderId="2" xfId="2" quotePrefix="1" applyNumberFormat="1" applyFont="1" applyFill="1" applyBorder="1" applyAlignment="1">
      <alignment horizontal="center" vertical="center" wrapText="1"/>
    </xf>
    <xf numFmtId="164" fontId="25" fillId="7" borderId="0" xfId="2" applyNumberFormat="1" applyFont="1" applyFill="1" applyBorder="1" applyAlignment="1">
      <alignment horizontal="center" vertical="center" wrapText="1"/>
    </xf>
    <xf numFmtId="164" fontId="29" fillId="4" borderId="0" xfId="2" applyNumberFormat="1" applyFont="1" applyFill="1" applyBorder="1" applyAlignment="1">
      <alignment horizontal="center" vertical="center" wrapText="1"/>
    </xf>
    <xf numFmtId="164" fontId="25" fillId="5" borderId="0" xfId="2" applyNumberFormat="1" applyFont="1" applyFill="1" applyBorder="1" applyAlignment="1">
      <alignment horizontal="center" vertical="center" wrapText="1"/>
    </xf>
    <xf numFmtId="164" fontId="29" fillId="6" borderId="0" xfId="2" quotePrefix="1" applyNumberFormat="1" applyFont="1" applyFill="1" applyBorder="1" applyAlignment="1">
      <alignment horizontal="center" vertical="center" wrapText="1"/>
    </xf>
    <xf numFmtId="0" fontId="26" fillId="0" borderId="0" xfId="0" applyFont="1"/>
    <xf numFmtId="164" fontId="25" fillId="5" borderId="6" xfId="2" applyNumberFormat="1" applyFont="1" applyFill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/>
    </xf>
    <xf numFmtId="10" fontId="26" fillId="0" borderId="5" xfId="0" applyNumberFormat="1" applyFont="1" applyBorder="1" applyAlignment="1">
      <alignment horizontal="center"/>
    </xf>
    <xf numFmtId="0" fontId="12" fillId="9" borderId="0" xfId="0" applyFont="1" applyFill="1" applyBorder="1"/>
    <xf numFmtId="0" fontId="7" fillId="9" borderId="6" xfId="0" applyFont="1" applyFill="1" applyBorder="1"/>
    <xf numFmtId="10" fontId="21" fillId="9" borderId="6" xfId="3" applyNumberFormat="1" applyFont="1" applyFill="1" applyBorder="1" applyAlignment="1">
      <alignment horizontal="center"/>
    </xf>
    <xf numFmtId="0" fontId="7" fillId="9" borderId="5" xfId="0" applyFont="1" applyFill="1" applyBorder="1"/>
    <xf numFmtId="10" fontId="21" fillId="9" borderId="5" xfId="3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0" fontId="0" fillId="0" borderId="0" xfId="3" applyNumberFormat="1" applyFont="1"/>
    <xf numFmtId="10" fontId="16" fillId="0" borderId="0" xfId="3" applyNumberFormat="1" applyFont="1"/>
    <xf numFmtId="0" fontId="0" fillId="0" borderId="0" xfId="0" applyAlignment="1">
      <alignment horizontal="justify" vertical="center"/>
    </xf>
    <xf numFmtId="44" fontId="7" fillId="7" borderId="6" xfId="2" applyFont="1" applyFill="1" applyBorder="1" applyAlignment="1">
      <alignment horizontal="center" vertical="center" wrapText="1"/>
    </xf>
    <xf numFmtId="2" fontId="25" fillId="5" borderId="6" xfId="2" applyNumberFormat="1" applyFont="1" applyFill="1" applyBorder="1" applyAlignment="1">
      <alignment horizontal="center" vertical="center" wrapText="1"/>
    </xf>
    <xf numFmtId="2" fontId="23" fillId="9" borderId="1" xfId="3" applyNumberFormat="1" applyFont="1" applyFill="1" applyBorder="1" applyAlignment="1">
      <alignment horizontal="center"/>
    </xf>
    <xf numFmtId="2" fontId="0" fillId="0" borderId="0" xfId="0" applyNumberFormat="1"/>
    <xf numFmtId="0" fontId="30" fillId="10" borderId="0" xfId="0" applyFont="1" applyFill="1" applyAlignment="1">
      <alignment vertical="center"/>
    </xf>
    <xf numFmtId="168" fontId="3" fillId="0" borderId="0" xfId="4" applyNumberFormat="1" applyFont="1" applyBorder="1" applyAlignment="1">
      <alignment horizontal="center"/>
    </xf>
    <xf numFmtId="168" fontId="3" fillId="0" borderId="0" xfId="4" applyNumberFormat="1" applyFont="1" applyFill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165" fontId="5" fillId="0" borderId="11" xfId="5" applyNumberFormat="1" applyFont="1" applyBorder="1" applyAlignment="1">
      <alignment horizontal="center"/>
    </xf>
    <xf numFmtId="164" fontId="25" fillId="5" borderId="0" xfId="4" applyNumberFormat="1" applyFont="1" applyFill="1" applyBorder="1" applyAlignment="1">
      <alignment horizontal="center" vertical="center" wrapText="1"/>
    </xf>
    <xf numFmtId="165" fontId="7" fillId="0" borderId="0" xfId="5" applyNumberFormat="1" applyFont="1" applyFill="1" applyBorder="1" applyAlignment="1">
      <alignment horizontal="center"/>
    </xf>
    <xf numFmtId="165" fontId="7" fillId="7" borderId="4" xfId="5" applyNumberFormat="1" applyFont="1" applyFill="1" applyBorder="1" applyAlignment="1">
      <alignment horizontal="center"/>
    </xf>
    <xf numFmtId="165" fontId="5" fillId="0" borderId="4" xfId="5" applyNumberFormat="1" applyFont="1" applyBorder="1" applyAlignment="1">
      <alignment horizontal="right"/>
    </xf>
    <xf numFmtId="164" fontId="29" fillId="6" borderId="0" xfId="4" quotePrefix="1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Border="1" applyAlignment="1">
      <alignment horizontal="left" vertical="center" wrapText="1"/>
    </xf>
    <xf numFmtId="164" fontId="29" fillId="4" borderId="0" xfId="4" applyNumberFormat="1" applyFont="1" applyFill="1" applyBorder="1" applyAlignment="1">
      <alignment horizontal="center" vertical="center" wrapText="1"/>
    </xf>
    <xf numFmtId="164" fontId="25" fillId="7" borderId="0" xfId="4" applyNumberFormat="1" applyFont="1" applyFill="1" applyBorder="1" applyAlignment="1">
      <alignment horizontal="center" vertical="center" wrapText="1"/>
    </xf>
    <xf numFmtId="44" fontId="7" fillId="7" borderId="6" xfId="2" applyFont="1" applyFill="1" applyBorder="1" applyAlignment="1">
      <alignment horizontal="center" vertical="center" wrapText="1"/>
    </xf>
    <xf numFmtId="44" fontId="7" fillId="7" borderId="5" xfId="2" applyFont="1" applyFill="1" applyBorder="1" applyAlignment="1">
      <alignment horizontal="center" vertical="center" wrapText="1"/>
    </xf>
    <xf numFmtId="164" fontId="18" fillId="4" borderId="6" xfId="2" applyNumberFormat="1" applyFont="1" applyFill="1" applyBorder="1" applyAlignment="1">
      <alignment horizontal="center" vertical="center" wrapText="1"/>
    </xf>
    <xf numFmtId="164" fontId="18" fillId="4" borderId="5" xfId="2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>
      <alignment horizontal="center" vertical="center" wrapText="1"/>
    </xf>
    <xf numFmtId="164" fontId="17" fillId="5" borderId="5" xfId="2" applyNumberFormat="1" applyFont="1" applyFill="1" applyBorder="1" applyAlignment="1">
      <alignment horizontal="center" vertical="center" wrapText="1"/>
    </xf>
    <xf numFmtId="164" fontId="18" fillId="6" borderId="6" xfId="2" quotePrefix="1" applyNumberFormat="1" applyFont="1" applyFill="1" applyBorder="1" applyAlignment="1">
      <alignment horizontal="center" vertical="center" wrapText="1"/>
    </xf>
    <xf numFmtId="164" fontId="18" fillId="6" borderId="5" xfId="2" quotePrefix="1" applyNumberFormat="1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164" fontId="25" fillId="5" borderId="0" xfId="2" applyNumberFormat="1" applyFont="1" applyFill="1" applyBorder="1" applyAlignment="1">
      <alignment horizontal="center" vertical="center" wrapText="1"/>
    </xf>
    <xf numFmtId="164" fontId="25" fillId="6" borderId="0" xfId="2" applyNumberFormat="1" applyFont="1" applyFill="1" applyBorder="1" applyAlignment="1">
      <alignment horizontal="center" vertical="center" wrapText="1"/>
    </xf>
    <xf numFmtId="164" fontId="29" fillId="4" borderId="0" xfId="2" applyNumberFormat="1" applyFont="1" applyFill="1" applyBorder="1" applyAlignment="1">
      <alignment horizontal="center" vertical="center" wrapText="1"/>
    </xf>
    <xf numFmtId="164" fontId="25" fillId="4" borderId="0" xfId="2" applyNumberFormat="1" applyFont="1" applyFill="1" applyBorder="1" applyAlignment="1">
      <alignment horizontal="center" vertical="center" wrapText="1"/>
    </xf>
    <xf numFmtId="164" fontId="25" fillId="6" borderId="0" xfId="2" quotePrefix="1" applyNumberFormat="1" applyFont="1" applyFill="1" applyBorder="1" applyAlignment="1">
      <alignment horizontal="center" vertical="center" wrapText="1"/>
    </xf>
  </cellXfs>
  <cellStyles count="7">
    <cellStyle name="Milliers" xfId="1" builtinId="3"/>
    <cellStyle name="Milliers 2" xfId="5"/>
    <cellStyle name="Monétaire" xfId="2" builtinId="4"/>
    <cellStyle name="Monétaire 2" xfId="4"/>
    <cellStyle name="Normal" xfId="0" builtinId="0"/>
    <cellStyle name="Pourcentage" xfId="3" builtinId="5"/>
    <cellStyle name="Pourcentage 2" xfId="6"/>
  </cellStyles>
  <dxfs count="0"/>
  <tableStyles count="0" defaultTableStyle="TableStyleMedium9" defaultPivotStyle="PivotStyleLight16"/>
  <colors>
    <mruColors>
      <color rgb="FFB3A2C7"/>
      <color rgb="FF604A7B"/>
      <color rgb="FF953735"/>
      <color rgb="FFD99694"/>
      <color rgb="FFCCC1DA"/>
      <color rgb="FF60AE7B"/>
      <color rgb="FFEFDD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fiscale et sociale sur le salarié moyen de l'UE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29060485726937"/>
          <c:y val="0.20543836952176395"/>
          <c:w val="0.82975055609906356"/>
          <c:h val="0.67673815842463414"/>
        </c:manualLayout>
      </c:layout>
      <c:lineChart>
        <c:grouping val="standard"/>
        <c:varyColors val="0"/>
        <c:ser>
          <c:idx val="0"/>
          <c:order val="0"/>
          <c:tx>
            <c:strRef>
              <c:f>'Taux pression moyen'!$B$14</c:f>
              <c:strCache>
                <c:ptCount val="1"/>
                <c:pt idx="0">
                  <c:v>Pays à flat tax</c:v>
                </c:pt>
              </c:strCache>
            </c:strRef>
          </c:tx>
          <c:dLbls>
            <c:dLbl>
              <c:idx val="0"/>
              <c:layout>
                <c:manualLayout>
                  <c:x val="-7.6481835564053526E-3"/>
                  <c:y val="-5.2366565961732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41691842900302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moyen'!$C$14:$G$14</c:f>
              <c:numCache>
                <c:formatCode>0.00%</c:formatCode>
                <c:ptCount val="5"/>
                <c:pt idx="0">
                  <c:v>0.45969414418605131</c:v>
                </c:pt>
                <c:pt idx="1">
                  <c:v>0.46375589169639464</c:v>
                </c:pt>
                <c:pt idx="2">
                  <c:v>0.46208536402968281</c:v>
                </c:pt>
                <c:pt idx="3">
                  <c:v>0.46820000000000001</c:v>
                </c:pt>
                <c:pt idx="4">
                  <c:v>0.46340533691276886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'Taux pression moyen'!$B$15</c:f>
              <c:strCache>
                <c:ptCount val="1"/>
                <c:pt idx="0">
                  <c:v>Pays à impôt progressif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3.62537764350453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moyen'!$C$15:$G$15</c:f>
              <c:numCache>
                <c:formatCode>0.00%</c:formatCode>
                <c:ptCount val="5"/>
                <c:pt idx="0">
                  <c:v>0.43163615192374627</c:v>
                </c:pt>
                <c:pt idx="1">
                  <c:v>0.43325035137377144</c:v>
                </c:pt>
                <c:pt idx="2">
                  <c:v>0.43230000000000002</c:v>
                </c:pt>
                <c:pt idx="3">
                  <c:v>0.4456</c:v>
                </c:pt>
                <c:pt idx="4">
                  <c:v>0.44977308221258555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'Taux pression moyen'!$B$16</c:f>
              <c:strCache>
                <c:ptCount val="1"/>
                <c:pt idx="0">
                  <c:v>Moyenne des pays de l'UE</c:v>
                </c:pt>
              </c:strCache>
            </c:strRef>
          </c:tx>
          <c:spPr>
            <a:ln>
              <a:solidFill>
                <a:schemeClr val="accent2">
                  <a:lumMod val="75000"/>
                  <a:alpha val="99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6.04229607250756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395156150414276E-2"/>
                  <c:y val="-6.4451158106747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moyen'!$C$16:$G$16</c:f>
              <c:numCache>
                <c:formatCode>0.00%</c:formatCode>
                <c:ptCount val="5"/>
                <c:pt idx="0">
                  <c:v>0.43994963111257734</c:v>
                </c:pt>
                <c:pt idx="1">
                  <c:v>0.44228902998788217</c:v>
                </c:pt>
                <c:pt idx="2">
                  <c:v>0.44109999999999999</c:v>
                </c:pt>
                <c:pt idx="3">
                  <c:v>0.45059000136124788</c:v>
                </c:pt>
                <c:pt idx="4">
                  <c:v>0.45269427964833919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05088"/>
        <c:axId val="82106624"/>
      </c:lineChart>
      <c:catAx>
        <c:axId val="82105088"/>
        <c:scaling>
          <c:orientation val="minMax"/>
        </c:scaling>
        <c:delete val="0"/>
        <c:axPos val="b"/>
        <c:numFmt formatCode="0_ ;\-0\ " sourceLinked="1"/>
        <c:majorTickMark val="none"/>
        <c:minorTickMark val="none"/>
        <c:tickLblPos val="nextTo"/>
        <c:crossAx val="82106624"/>
        <c:crosses val="autoZero"/>
        <c:auto val="1"/>
        <c:lblAlgn val="ctr"/>
        <c:lblOffset val="100"/>
        <c:noMultiLvlLbl val="0"/>
      </c:catAx>
      <c:valAx>
        <c:axId val="821066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8210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014925373134321"/>
          <c:y val="0.70147409630902646"/>
          <c:w val="0.3504258236377169"/>
          <c:h val="0.14243437429789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fiscale et sociale sur le salarié moyen de l'UE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29060485726937"/>
          <c:y val="0.20543836952176395"/>
          <c:w val="0.82975055609906356"/>
          <c:h val="0.67673815842463414"/>
        </c:manualLayout>
      </c:layout>
      <c:lineChart>
        <c:grouping val="standard"/>
        <c:varyColors val="0"/>
        <c:ser>
          <c:idx val="2"/>
          <c:order val="0"/>
          <c:tx>
            <c:strRef>
              <c:f>'Taux pression moyen'!$B$16</c:f>
              <c:strCache>
                <c:ptCount val="1"/>
                <c:pt idx="0">
                  <c:v>Moyenne des pays de l'UE</c:v>
                </c:pt>
              </c:strCache>
            </c:strRef>
          </c:tx>
          <c:spPr>
            <a:ln>
              <a:solidFill>
                <a:schemeClr val="accent2">
                  <a:lumMod val="75000"/>
                  <a:alpha val="99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6.04229607250756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146315665765666E-2"/>
                  <c:y val="-0.100704934541792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313432835820892E-2"/>
                  <c:y val="-5.2366565961732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moyen'!$C$16:$G$16</c:f>
              <c:numCache>
                <c:formatCode>0.00%</c:formatCode>
                <c:ptCount val="5"/>
                <c:pt idx="0">
                  <c:v>0.43994963111257734</c:v>
                </c:pt>
                <c:pt idx="1">
                  <c:v>0.44228902998788217</c:v>
                </c:pt>
                <c:pt idx="2">
                  <c:v>0.44109999999999999</c:v>
                </c:pt>
                <c:pt idx="3">
                  <c:v>0.45059000136124788</c:v>
                </c:pt>
                <c:pt idx="4">
                  <c:v>0.45269427964833919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30624"/>
        <c:axId val="88332160"/>
      </c:lineChart>
      <c:catAx>
        <c:axId val="88330624"/>
        <c:scaling>
          <c:orientation val="minMax"/>
        </c:scaling>
        <c:delete val="0"/>
        <c:axPos val="b"/>
        <c:numFmt formatCode="0_ ;\-0\ " sourceLinked="1"/>
        <c:majorTickMark val="none"/>
        <c:minorTickMark val="none"/>
        <c:tickLblPos val="nextTo"/>
        <c:crossAx val="88332160"/>
        <c:crosses val="autoZero"/>
        <c:auto val="1"/>
        <c:lblAlgn val="ctr"/>
        <c:lblOffset val="100"/>
        <c:noMultiLvlLbl val="0"/>
      </c:catAx>
      <c:valAx>
        <c:axId val="883321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8833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487571557829928"/>
          <c:y val="0.64652663349496298"/>
          <c:w val="0.29569944223832717"/>
          <c:h val="0.217522979493632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fiscale et sociale sur le salarié moyen de l'UE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29047852290027"/>
          <c:y val="0.20949730605805644"/>
          <c:w val="0.82975055609906356"/>
          <c:h val="0.67673815842463414"/>
        </c:manualLayout>
      </c:layout>
      <c:lineChart>
        <c:grouping val="standard"/>
        <c:varyColors val="0"/>
        <c:ser>
          <c:idx val="11"/>
          <c:order val="2"/>
          <c:tx>
            <c:strRef>
              <c:f>'Taux pression moyen'!$B$16</c:f>
              <c:strCache>
                <c:ptCount val="1"/>
                <c:pt idx="0">
                  <c:v>Moyenne des pays de l'UE</c:v>
                </c:pt>
              </c:strCache>
            </c:strRef>
          </c:tx>
          <c:spPr>
            <a:ln>
              <a:solidFill>
                <a:schemeClr val="accent2">
                  <a:lumMod val="75000"/>
                  <a:alpha val="99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8.6181987352851059E-3"/>
                  <c:y val="-3.6873886099103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1663929939792E-2"/>
                  <c:y val="-4.431017119838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991017470137598E-2"/>
                  <c:y val="-5.1642971951716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186863945138337"/>
                  <c:y val="-2.4169184290030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0790854643277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moyen'!$C$16:$G$16</c:f>
              <c:numCache>
                <c:formatCode>0.00%</c:formatCode>
                <c:ptCount val="5"/>
                <c:pt idx="0">
                  <c:v>0.43994963111257734</c:v>
                </c:pt>
                <c:pt idx="1">
                  <c:v>0.44228902998788217</c:v>
                </c:pt>
                <c:pt idx="2">
                  <c:v>0.44109999999999999</c:v>
                </c:pt>
                <c:pt idx="3">
                  <c:v>0.45059000136124788</c:v>
                </c:pt>
                <c:pt idx="4">
                  <c:v>0.45269427964833919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'Taux pression moyen'!$B$9</c:f>
              <c:strCache>
                <c:ptCount val="1"/>
                <c:pt idx="0">
                  <c:v>Pays de la zone euro</c:v>
                </c:pt>
              </c:strCache>
            </c:strRef>
          </c:tx>
          <c:dLbls>
            <c:dLbl>
              <c:idx val="0"/>
              <c:layout>
                <c:manualLayout>
                  <c:x val="-7.648209482811222E-3"/>
                  <c:y val="5.3603839282430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751032217719246E-2"/>
                  <c:y val="4.6477654920108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3.1398600598983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3.6253776435045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moyen'!$C$9:$G$9</c:f>
              <c:numCache>
                <c:formatCode>0.00%</c:formatCode>
                <c:ptCount val="5"/>
                <c:pt idx="0">
                  <c:v>0.43367264837009584</c:v>
                </c:pt>
                <c:pt idx="1">
                  <c:v>0.43014561467011198</c:v>
                </c:pt>
                <c:pt idx="2">
                  <c:v>0.43719999999999998</c:v>
                </c:pt>
                <c:pt idx="3">
                  <c:v>0.44903687459514985</c:v>
                </c:pt>
                <c:pt idx="4">
                  <c:v>0.45405229769641525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'Taux pression moyen'!$B$10</c:f>
              <c:strCache>
                <c:ptCount val="1"/>
                <c:pt idx="0">
                  <c:v>Pays hors zone euro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9749325110057437E-2"/>
                  <c:y val="6.43476616232149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00688145146163E-3"/>
                  <c:y val="-4.709790089847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6253776435045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moyen'!$C$10:$G$10</c:f>
              <c:numCache>
                <c:formatCode>0.00%</c:formatCode>
                <c:ptCount val="5"/>
                <c:pt idx="0">
                  <c:v>0.45693687873811867</c:v>
                </c:pt>
                <c:pt idx="1">
                  <c:v>0.4566163648806093</c:v>
                </c:pt>
                <c:pt idx="2">
                  <c:v>0.46870000000000001</c:v>
                </c:pt>
                <c:pt idx="3">
                  <c:v>0.4532303168636142</c:v>
                </c:pt>
                <c:pt idx="4">
                  <c:v>0.45024984716180178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92416"/>
        <c:axId val="89710592"/>
      </c:lineChart>
      <c:catAx>
        <c:axId val="89692416"/>
        <c:scaling>
          <c:orientation val="minMax"/>
        </c:scaling>
        <c:delete val="0"/>
        <c:axPos val="b"/>
        <c:numFmt formatCode="0_ ;\-0\ " sourceLinked="1"/>
        <c:majorTickMark val="none"/>
        <c:minorTickMark val="none"/>
        <c:tickLblPos val="nextTo"/>
        <c:crossAx val="89710592"/>
        <c:crosses val="autoZero"/>
        <c:auto val="1"/>
        <c:lblAlgn val="ctr"/>
        <c:lblOffset val="100"/>
        <c:noMultiLvlLbl val="0"/>
      </c:catAx>
      <c:valAx>
        <c:axId val="89710592"/>
        <c:scaling>
          <c:orientation val="minMax"/>
          <c:max val="0.47000000000000003"/>
          <c:min val="0.42000000000000004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1"/>
        <c:majorTickMark val="none"/>
        <c:minorTickMark val="none"/>
        <c:tickLblPos val="nextTo"/>
        <c:crossAx val="89692416"/>
        <c:crosses val="autoZero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68150833557749046"/>
          <c:y val="0.63041384177430981"/>
          <c:w val="0.29569944223832717"/>
          <c:h val="0.217522979493632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Salaire complet permettant de disposer de 100 €</a:t>
            </a:r>
            <a:br>
              <a:rPr lang="fr-FR" sz="1400"/>
            </a:br>
            <a:r>
              <a:rPr lang="fr-FR" sz="1400"/>
              <a:t>de pouvoir d'achat réel en 2014</a:t>
            </a:r>
          </a:p>
        </c:rich>
      </c:tx>
      <c:layout>
        <c:manualLayout>
          <c:xMode val="edge"/>
          <c:yMode val="edge"/>
          <c:x val="0.19133062308865711"/>
          <c:y val="8.27424122968522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923111628983596E-2"/>
          <c:y val="8.5106481219619459E-2"/>
          <c:w val="0.69420037741919027"/>
          <c:h val="0.89598212172877156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'Coût pouvoir achat'!$K$3</c:f>
              <c:strCache>
                <c:ptCount val="1"/>
                <c:pt idx="0">
                  <c:v>100 € de pouvoir d'achat réel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'Coût pouvoir achat'!$D$4:$D$32</c:f>
              <c:strCache>
                <c:ptCount val="29"/>
                <c:pt idx="0">
                  <c:v>Belgique, 248</c:v>
                </c:pt>
                <c:pt idx="1">
                  <c:v>France, 233</c:v>
                </c:pt>
                <c:pt idx="2">
                  <c:v>Autriche, 228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Roumanie, 199</c:v>
                </c:pt>
                <c:pt idx="7">
                  <c:v>Italie, 198</c:v>
                </c:pt>
                <c:pt idx="8">
                  <c:v>Suède, 191</c:v>
                </c:pt>
                <c:pt idx="9">
                  <c:v>Pays-Bas, 189</c:v>
                </c:pt>
                <c:pt idx="10">
                  <c:v>Lettonie, 188</c:v>
                </c:pt>
                <c:pt idx="11">
                  <c:v>Slovaquie, 188</c:v>
                </c:pt>
                <c:pt idx="12">
                  <c:v>Finlande, 188</c:v>
                </c:pt>
                <c:pt idx="13">
                  <c:v>Moyenne pays de l'UE, 187</c:v>
                </c:pt>
                <c:pt idx="14">
                  <c:v>Rép. Tchèque, 186</c:v>
                </c:pt>
                <c:pt idx="15">
                  <c:v>Lituanie, 186</c:v>
                </c:pt>
                <c:pt idx="16">
                  <c:v>Pologne, 182</c:v>
                </c:pt>
                <c:pt idx="17">
                  <c:v>Croatie, 181</c:v>
                </c:pt>
                <c:pt idx="18">
                  <c:v>Espagne, 180</c:v>
                </c:pt>
                <c:pt idx="19">
                  <c:v>Estonie, 178</c:v>
                </c:pt>
                <c:pt idx="20">
                  <c:v>Slovénie, 177</c:v>
                </c:pt>
                <c:pt idx="21">
                  <c:v>Danemark, 175</c:v>
                </c:pt>
                <c:pt idx="22">
                  <c:v>Portugal, 175</c:v>
                </c:pt>
                <c:pt idx="23">
                  <c:v>Luxembourg, 169</c:v>
                </c:pt>
                <c:pt idx="24">
                  <c:v>Bulgarie, 160</c:v>
                </c:pt>
                <c:pt idx="25">
                  <c:v>Royaume-Uni, 156</c:v>
                </c:pt>
                <c:pt idx="26">
                  <c:v>Irlande, 147</c:v>
                </c:pt>
                <c:pt idx="27">
                  <c:v>Malte, 147</c:v>
                </c:pt>
                <c:pt idx="28">
                  <c:v>Chypre, 128</c:v>
                </c:pt>
              </c:strCache>
            </c:strRef>
          </c:cat>
          <c:val>
            <c:numRef>
              <c:f>'Coût pouvoir achat'!$K$4:$K$32</c:f>
              <c:numCache>
                <c:formatCode>_-* #,##0\ _€_-;\-* #,##0\ _€_-;_-* "-"??\ _€_-;_-@_-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99.999999999999986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100.00000000000001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99.999999999999986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</c:ser>
        <c:ser>
          <c:idx val="3"/>
          <c:order val="1"/>
          <c:tx>
            <c:strRef>
              <c:f>'Coût pouvoir achat'!$I$3</c:f>
              <c:strCache>
                <c:ptCount val="1"/>
                <c:pt idx="0">
                  <c:v>TVA estimée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'Coût pouvoir achat'!$D$4:$D$32</c:f>
              <c:strCache>
                <c:ptCount val="29"/>
                <c:pt idx="0">
                  <c:v>Belgique, 248</c:v>
                </c:pt>
                <c:pt idx="1">
                  <c:v>France, 233</c:v>
                </c:pt>
                <c:pt idx="2">
                  <c:v>Autriche, 228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Roumanie, 199</c:v>
                </c:pt>
                <c:pt idx="7">
                  <c:v>Italie, 198</c:v>
                </c:pt>
                <c:pt idx="8">
                  <c:v>Suède, 191</c:v>
                </c:pt>
                <c:pt idx="9">
                  <c:v>Pays-Bas, 189</c:v>
                </c:pt>
                <c:pt idx="10">
                  <c:v>Lettonie, 188</c:v>
                </c:pt>
                <c:pt idx="11">
                  <c:v>Slovaquie, 188</c:v>
                </c:pt>
                <c:pt idx="12">
                  <c:v>Finlande, 188</c:v>
                </c:pt>
                <c:pt idx="13">
                  <c:v>Moyenne pays de l'UE, 187</c:v>
                </c:pt>
                <c:pt idx="14">
                  <c:v>Rép. Tchèque, 186</c:v>
                </c:pt>
                <c:pt idx="15">
                  <c:v>Lituanie, 186</c:v>
                </c:pt>
                <c:pt idx="16">
                  <c:v>Pologne, 182</c:v>
                </c:pt>
                <c:pt idx="17">
                  <c:v>Croatie, 181</c:v>
                </c:pt>
                <c:pt idx="18">
                  <c:v>Espagne, 180</c:v>
                </c:pt>
                <c:pt idx="19">
                  <c:v>Estonie, 178</c:v>
                </c:pt>
                <c:pt idx="20">
                  <c:v>Slovénie, 177</c:v>
                </c:pt>
                <c:pt idx="21">
                  <c:v>Danemark, 175</c:v>
                </c:pt>
                <c:pt idx="22">
                  <c:v>Portugal, 175</c:v>
                </c:pt>
                <c:pt idx="23">
                  <c:v>Luxembourg, 169</c:v>
                </c:pt>
                <c:pt idx="24">
                  <c:v>Bulgarie, 160</c:v>
                </c:pt>
                <c:pt idx="25">
                  <c:v>Royaume-Uni, 156</c:v>
                </c:pt>
                <c:pt idx="26">
                  <c:v>Irlande, 147</c:v>
                </c:pt>
                <c:pt idx="27">
                  <c:v>Malte, 147</c:v>
                </c:pt>
                <c:pt idx="28">
                  <c:v>Chypre, 128</c:v>
                </c:pt>
              </c:strCache>
            </c:strRef>
          </c:cat>
          <c:val>
            <c:numRef>
              <c:f>'Coût pouvoir achat'!$I$4:$I$32</c:f>
              <c:numCache>
                <c:formatCode>_-* #,##0\ _€_-;\-* #,##0\ _€_-;_-* "-"??\ _€_-;_-@_-</c:formatCode>
                <c:ptCount val="29"/>
                <c:pt idx="0">
                  <c:v>7.3249262141132281</c:v>
                </c:pt>
                <c:pt idx="1">
                  <c:v>6.9518716577540109</c:v>
                </c:pt>
                <c:pt idx="2">
                  <c:v>6.9518716577540109</c:v>
                </c:pt>
                <c:pt idx="3">
                  <c:v>9.6190737188270781</c:v>
                </c:pt>
                <c:pt idx="4">
                  <c:v>8.0788975952445288</c:v>
                </c:pt>
                <c:pt idx="5">
                  <c:v>6.5814015454303227</c:v>
                </c:pt>
                <c:pt idx="6">
                  <c:v>8.4598698481561829</c:v>
                </c:pt>
                <c:pt idx="7">
                  <c:v>7.7005923532579441</c:v>
                </c:pt>
                <c:pt idx="8">
                  <c:v>8.8435374149659882</c:v>
                </c:pt>
                <c:pt idx="9">
                  <c:v>7.3249262141132281</c:v>
                </c:pt>
                <c:pt idx="10">
                  <c:v>7.3249262141132281</c:v>
                </c:pt>
                <c:pt idx="11">
                  <c:v>6.9518716577540101</c:v>
                </c:pt>
                <c:pt idx="12">
                  <c:v>8.4598698481561811</c:v>
                </c:pt>
                <c:pt idx="13">
                  <c:v>7.4103014610160844</c:v>
                </c:pt>
                <c:pt idx="14">
                  <c:v>7.3249262141132281</c:v>
                </c:pt>
                <c:pt idx="15">
                  <c:v>7.3249262141132281</c:v>
                </c:pt>
                <c:pt idx="16">
                  <c:v>8.0788975952445305</c:v>
                </c:pt>
                <c:pt idx="17">
                  <c:v>8.8435374149659864</c:v>
                </c:pt>
                <c:pt idx="18">
                  <c:v>7.3249262141132281</c:v>
                </c:pt>
                <c:pt idx="19">
                  <c:v>6.9518716577540109</c:v>
                </c:pt>
                <c:pt idx="20">
                  <c:v>7.7005923532579441</c:v>
                </c:pt>
                <c:pt idx="21">
                  <c:v>8.8435374149659864</c:v>
                </c:pt>
                <c:pt idx="22">
                  <c:v>8.0788975952445288</c:v>
                </c:pt>
                <c:pt idx="23">
                  <c:v>5.1248357424441515</c:v>
                </c:pt>
                <c:pt idx="24">
                  <c:v>6.9518716577540118</c:v>
                </c:pt>
                <c:pt idx="25">
                  <c:v>6.9518716577540109</c:v>
                </c:pt>
                <c:pt idx="26">
                  <c:v>8.0788975952445288</c:v>
                </c:pt>
                <c:pt idx="27">
                  <c:v>6.2134891131173653</c:v>
                </c:pt>
                <c:pt idx="28">
                  <c:v>6.5814015454303227</c:v>
                </c:pt>
              </c:numCache>
            </c:numRef>
          </c:val>
        </c:ser>
        <c:ser>
          <c:idx val="2"/>
          <c:order val="2"/>
          <c:tx>
            <c:strRef>
              <c:f>'Coût pouvoir achat'!$H$3</c:f>
              <c:strCache>
                <c:ptCount val="1"/>
                <c:pt idx="0">
                  <c:v>Impôt sur le revenu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'Coût pouvoir achat'!$D$4:$D$32</c:f>
              <c:strCache>
                <c:ptCount val="29"/>
                <c:pt idx="0">
                  <c:v>Belgique, 248</c:v>
                </c:pt>
                <c:pt idx="1">
                  <c:v>France, 233</c:v>
                </c:pt>
                <c:pt idx="2">
                  <c:v>Autriche, 228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Roumanie, 199</c:v>
                </c:pt>
                <c:pt idx="7">
                  <c:v>Italie, 198</c:v>
                </c:pt>
                <c:pt idx="8">
                  <c:v>Suède, 191</c:v>
                </c:pt>
                <c:pt idx="9">
                  <c:v>Pays-Bas, 189</c:v>
                </c:pt>
                <c:pt idx="10">
                  <c:v>Lettonie, 188</c:v>
                </c:pt>
                <c:pt idx="11">
                  <c:v>Slovaquie, 188</c:v>
                </c:pt>
                <c:pt idx="12">
                  <c:v>Finlande, 188</c:v>
                </c:pt>
                <c:pt idx="13">
                  <c:v>Moyenne pays de l'UE, 187</c:v>
                </c:pt>
                <c:pt idx="14">
                  <c:v>Rép. Tchèque, 186</c:v>
                </c:pt>
                <c:pt idx="15">
                  <c:v>Lituanie, 186</c:v>
                </c:pt>
                <c:pt idx="16">
                  <c:v>Pologne, 182</c:v>
                </c:pt>
                <c:pt idx="17">
                  <c:v>Croatie, 181</c:v>
                </c:pt>
                <c:pt idx="18">
                  <c:v>Espagne, 180</c:v>
                </c:pt>
                <c:pt idx="19">
                  <c:v>Estonie, 178</c:v>
                </c:pt>
                <c:pt idx="20">
                  <c:v>Slovénie, 177</c:v>
                </c:pt>
                <c:pt idx="21">
                  <c:v>Danemark, 175</c:v>
                </c:pt>
                <c:pt idx="22">
                  <c:v>Portugal, 175</c:v>
                </c:pt>
                <c:pt idx="23">
                  <c:v>Luxembourg, 169</c:v>
                </c:pt>
                <c:pt idx="24">
                  <c:v>Bulgarie, 160</c:v>
                </c:pt>
                <c:pt idx="25">
                  <c:v>Royaume-Uni, 156</c:v>
                </c:pt>
                <c:pt idx="26">
                  <c:v>Irlande, 147</c:v>
                </c:pt>
                <c:pt idx="27">
                  <c:v>Malte, 147</c:v>
                </c:pt>
                <c:pt idx="28">
                  <c:v>Chypre, 128</c:v>
                </c:pt>
              </c:strCache>
            </c:strRef>
          </c:cat>
          <c:val>
            <c:numRef>
              <c:f>'Coût pouvoir achat'!$H$4:$H$32</c:f>
              <c:numCache>
                <c:formatCode>_-* #,##0\ _€_-;\-* #,##0\ _€_-;_-* "-"??\ _€_-;_-@_-</c:formatCode>
                <c:ptCount val="29"/>
                <c:pt idx="0">
                  <c:v>54.985023847501694</c:v>
                </c:pt>
                <c:pt idx="1">
                  <c:v>9.5600938031339009</c:v>
                </c:pt>
                <c:pt idx="2">
                  <c:v>35.529397428655734</c:v>
                </c:pt>
                <c:pt idx="3">
                  <c:v>27.850741779015372</c:v>
                </c:pt>
                <c:pt idx="4">
                  <c:v>32.287514387033013</c:v>
                </c:pt>
                <c:pt idx="5">
                  <c:v>33.517387153966354</c:v>
                </c:pt>
                <c:pt idx="6">
                  <c:v>20.65780141000139</c:v>
                </c:pt>
                <c:pt idx="7">
                  <c:v>30.462768421860204</c:v>
                </c:pt>
                <c:pt idx="8">
                  <c:v>36.126154553557399</c:v>
                </c:pt>
                <c:pt idx="9">
                  <c:v>25.567013689217873</c:v>
                </c:pt>
                <c:pt idx="10">
                  <c:v>28.729282407261717</c:v>
                </c:pt>
                <c:pt idx="11">
                  <c:v>13.289318732688718</c:v>
                </c:pt>
                <c:pt idx="12">
                  <c:v>32.771374071186671</c:v>
                </c:pt>
                <c:pt idx="13">
                  <c:v>27.70501162750287</c:v>
                </c:pt>
                <c:pt idx="14">
                  <c:v>16.450101007244324</c:v>
                </c:pt>
                <c:pt idx="15">
                  <c:v>21.18277138498166</c:v>
                </c:pt>
                <c:pt idx="16">
                  <c:v>10.24276412724425</c:v>
                </c:pt>
                <c:pt idx="17">
                  <c:v>17.181465612207422</c:v>
                </c:pt>
                <c:pt idx="18">
                  <c:v>22.708693674118319</c:v>
                </c:pt>
                <c:pt idx="19">
                  <c:v>23.551988166287966</c:v>
                </c:pt>
                <c:pt idx="20">
                  <c:v>10.8574756072819</c:v>
                </c:pt>
                <c:pt idx="21">
                  <c:v>65.210675033020337</c:v>
                </c:pt>
                <c:pt idx="22">
                  <c:v>17.858909471288808</c:v>
                </c:pt>
                <c:pt idx="23">
                  <c:v>24.101176670745854</c:v>
                </c:pt>
                <c:pt idx="24">
                  <c:v>11.875371105347043</c:v>
                </c:pt>
                <c:pt idx="25">
                  <c:v>20.778231676352124</c:v>
                </c:pt>
                <c:pt idx="26">
                  <c:v>19.695679243140479</c:v>
                </c:pt>
                <c:pt idx="27">
                  <c:v>14.274627296693915</c:v>
                </c:pt>
                <c:pt idx="28">
                  <c:v>2.8684009373266166</c:v>
                </c:pt>
              </c:numCache>
            </c:numRef>
          </c:val>
        </c:ser>
        <c:ser>
          <c:idx val="1"/>
          <c:order val="3"/>
          <c:tx>
            <c:strRef>
              <c:f>'Coût pouvoir achat'!$G$3</c:f>
              <c:strCache>
                <c:ptCount val="1"/>
                <c:pt idx="0">
                  <c:v>Charges "salariales"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20"/>
              <c:delete val="1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'Coût pouvoir achat'!$D$4:$D$32</c:f>
              <c:strCache>
                <c:ptCount val="29"/>
                <c:pt idx="0">
                  <c:v>Belgique, 248</c:v>
                </c:pt>
                <c:pt idx="1">
                  <c:v>France, 233</c:v>
                </c:pt>
                <c:pt idx="2">
                  <c:v>Autriche, 228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Roumanie, 199</c:v>
                </c:pt>
                <c:pt idx="7">
                  <c:v>Italie, 198</c:v>
                </c:pt>
                <c:pt idx="8">
                  <c:v>Suède, 191</c:v>
                </c:pt>
                <c:pt idx="9">
                  <c:v>Pays-Bas, 189</c:v>
                </c:pt>
                <c:pt idx="10">
                  <c:v>Lettonie, 188</c:v>
                </c:pt>
                <c:pt idx="11">
                  <c:v>Slovaquie, 188</c:v>
                </c:pt>
                <c:pt idx="12">
                  <c:v>Finlande, 188</c:v>
                </c:pt>
                <c:pt idx="13">
                  <c:v>Moyenne pays de l'UE, 187</c:v>
                </c:pt>
                <c:pt idx="14">
                  <c:v>Rép. Tchèque, 186</c:v>
                </c:pt>
                <c:pt idx="15">
                  <c:v>Lituanie, 186</c:v>
                </c:pt>
                <c:pt idx="16">
                  <c:v>Pologne, 182</c:v>
                </c:pt>
                <c:pt idx="17">
                  <c:v>Croatie, 181</c:v>
                </c:pt>
                <c:pt idx="18">
                  <c:v>Espagne, 180</c:v>
                </c:pt>
                <c:pt idx="19">
                  <c:v>Estonie, 178</c:v>
                </c:pt>
                <c:pt idx="20">
                  <c:v>Slovénie, 177</c:v>
                </c:pt>
                <c:pt idx="21">
                  <c:v>Danemark, 175</c:v>
                </c:pt>
                <c:pt idx="22">
                  <c:v>Portugal, 175</c:v>
                </c:pt>
                <c:pt idx="23">
                  <c:v>Luxembourg, 169</c:v>
                </c:pt>
                <c:pt idx="24">
                  <c:v>Bulgarie, 160</c:v>
                </c:pt>
                <c:pt idx="25">
                  <c:v>Royaume-Uni, 156</c:v>
                </c:pt>
                <c:pt idx="26">
                  <c:v>Irlande, 147</c:v>
                </c:pt>
                <c:pt idx="27">
                  <c:v>Malte, 147</c:v>
                </c:pt>
                <c:pt idx="28">
                  <c:v>Chypre, 128</c:v>
                </c:pt>
              </c:strCache>
            </c:strRef>
          </c:cat>
          <c:val>
            <c:numRef>
              <c:f>'Coût pouvoir achat'!$G$4:$G$32</c:f>
              <c:numCache>
                <c:formatCode>_-* #,##0\ _€_-;\-* #,##0\ _€_-;_-* "-"??\ _€_-;_-@_-</c:formatCode>
                <c:ptCount val="29"/>
                <c:pt idx="0">
                  <c:v>24.260481205549141</c:v>
                </c:pt>
                <c:pt idx="1">
                  <c:v>38.278362340230174</c:v>
                </c:pt>
                <c:pt idx="2">
                  <c:v>31.421829617627488</c:v>
                </c:pt>
                <c:pt idx="3">
                  <c:v>31.204830054806216</c:v>
                </c:pt>
                <c:pt idx="4">
                  <c:v>27.734790740960968</c:v>
                </c:pt>
                <c:pt idx="5">
                  <c:v>35.957229777646241</c:v>
                </c:pt>
                <c:pt idx="6">
                  <c:v>25.517079696217625</c:v>
                </c:pt>
                <c:pt idx="7">
                  <c:v>14.484204156901116</c:v>
                </c:pt>
                <c:pt idx="9">
                  <c:v>25.47148708349355</c:v>
                </c:pt>
                <c:pt idx="10">
                  <c:v>15.958722170301701</c:v>
                </c:pt>
                <c:pt idx="11">
                  <c:v>18.605046225764205</c:v>
                </c:pt>
                <c:pt idx="12">
                  <c:v>11.635090861756222</c:v>
                </c:pt>
                <c:pt idx="13">
                  <c:v>17.632387552228838</c:v>
                </c:pt>
                <c:pt idx="14">
                  <c:v>15.297876400320696</c:v>
                </c:pt>
                <c:pt idx="15">
                  <c:v>12.710778300782833</c:v>
                </c:pt>
                <c:pt idx="16">
                  <c:v>32.358615140738358</c:v>
                </c:pt>
                <c:pt idx="17">
                  <c:v>31.506673030328848</c:v>
                </c:pt>
                <c:pt idx="18">
                  <c:v>8.8172750796875672</c:v>
                </c:pt>
                <c:pt idx="19">
                  <c:v>2.6633440780416731</c:v>
                </c:pt>
                <c:pt idx="20">
                  <c:v>33.632554627275994</c:v>
                </c:pt>
                <c:pt idx="22">
                  <c:v>15.563535522106021</c:v>
                </c:pt>
                <c:pt idx="23">
                  <c:v>18.1196741084721</c:v>
                </c:pt>
                <c:pt idx="24">
                  <c:v>17.59246152912867</c:v>
                </c:pt>
                <c:pt idx="25">
                  <c:v>13.2392967951043</c:v>
                </c:pt>
                <c:pt idx="26">
                  <c:v>5.3237078318762059</c:v>
                </c:pt>
                <c:pt idx="27">
                  <c:v>13.387568489979031</c:v>
                </c:pt>
                <c:pt idx="28">
                  <c:v>9.2593002592343989</c:v>
                </c:pt>
              </c:numCache>
            </c:numRef>
          </c:val>
        </c:ser>
        <c:ser>
          <c:idx val="0"/>
          <c:order val="4"/>
          <c:tx>
            <c:strRef>
              <c:f>'Coût pouvoir achat'!$F$3</c:f>
              <c:strCache>
                <c:ptCount val="1"/>
                <c:pt idx="0">
                  <c:v>Charges "patronales"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2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'Coût pouvoir achat'!$D$4:$D$32</c:f>
              <c:strCache>
                <c:ptCount val="29"/>
                <c:pt idx="0">
                  <c:v>Belgique, 248</c:v>
                </c:pt>
                <c:pt idx="1">
                  <c:v>France, 233</c:v>
                </c:pt>
                <c:pt idx="2">
                  <c:v>Autriche, 228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Roumanie, 199</c:v>
                </c:pt>
                <c:pt idx="7">
                  <c:v>Italie, 198</c:v>
                </c:pt>
                <c:pt idx="8">
                  <c:v>Suède, 191</c:v>
                </c:pt>
                <c:pt idx="9">
                  <c:v>Pays-Bas, 189</c:v>
                </c:pt>
                <c:pt idx="10">
                  <c:v>Lettonie, 188</c:v>
                </c:pt>
                <c:pt idx="11">
                  <c:v>Slovaquie, 188</c:v>
                </c:pt>
                <c:pt idx="12">
                  <c:v>Finlande, 188</c:v>
                </c:pt>
                <c:pt idx="13">
                  <c:v>Moyenne pays de l'UE, 187</c:v>
                </c:pt>
                <c:pt idx="14">
                  <c:v>Rép. Tchèque, 186</c:v>
                </c:pt>
                <c:pt idx="15">
                  <c:v>Lituanie, 186</c:v>
                </c:pt>
                <c:pt idx="16">
                  <c:v>Pologne, 182</c:v>
                </c:pt>
                <c:pt idx="17">
                  <c:v>Croatie, 181</c:v>
                </c:pt>
                <c:pt idx="18">
                  <c:v>Espagne, 180</c:v>
                </c:pt>
                <c:pt idx="19">
                  <c:v>Estonie, 178</c:v>
                </c:pt>
                <c:pt idx="20">
                  <c:v>Slovénie, 177</c:v>
                </c:pt>
                <c:pt idx="21">
                  <c:v>Danemark, 175</c:v>
                </c:pt>
                <c:pt idx="22">
                  <c:v>Portugal, 175</c:v>
                </c:pt>
                <c:pt idx="23">
                  <c:v>Luxembourg, 169</c:v>
                </c:pt>
                <c:pt idx="24">
                  <c:v>Bulgarie, 160</c:v>
                </c:pt>
                <c:pt idx="25">
                  <c:v>Royaume-Uni, 156</c:v>
                </c:pt>
                <c:pt idx="26">
                  <c:v>Irlande, 147</c:v>
                </c:pt>
                <c:pt idx="27">
                  <c:v>Malte, 147</c:v>
                </c:pt>
                <c:pt idx="28">
                  <c:v>Chypre, 128</c:v>
                </c:pt>
              </c:strCache>
            </c:strRef>
          </c:cat>
          <c:val>
            <c:numRef>
              <c:f>'Coût pouvoir achat'!$F$4:$F$32</c:f>
              <c:numCache>
                <c:formatCode>_-* #,##0\ _€_-;\-* #,##0\ _€_-;_-* "-"??\ _€_-;_-@_-</c:formatCode>
                <c:ptCount val="29"/>
                <c:pt idx="0">
                  <c:v>60.983316446069018</c:v>
                </c:pt>
                <c:pt idx="1">
                  <c:v>78.679783039390315</c:v>
                </c:pt>
                <c:pt idx="2">
                  <c:v>54.432722453294545</c:v>
                </c:pt>
                <c:pt idx="3">
                  <c:v>48.072259336166034</c:v>
                </c:pt>
                <c:pt idx="4">
                  <c:v>46.163278734804074</c:v>
                </c:pt>
                <c:pt idx="5">
                  <c:v>33.933849824030879</c:v>
                </c:pt>
                <c:pt idx="6">
                  <c:v>43.991727093571143</c:v>
                </c:pt>
                <c:pt idx="7">
                  <c:v>45.580623507973179</c:v>
                </c:pt>
                <c:pt idx="8">
                  <c:v>45.549506235567151</c:v>
                </c:pt>
                <c:pt idx="9">
                  <c:v>30.244405705219702</c:v>
                </c:pt>
                <c:pt idx="10">
                  <c:v>35.868390120629549</c:v>
                </c:pt>
                <c:pt idx="11">
                  <c:v>48.873590275430743</c:v>
                </c:pt>
                <c:pt idx="12">
                  <c:v>34.820506323051248</c:v>
                </c:pt>
                <c:pt idx="13">
                  <c:v>33.871272189719939</c:v>
                </c:pt>
                <c:pt idx="14">
                  <c:v>47.284723995580613</c:v>
                </c:pt>
                <c:pt idx="15">
                  <c:v>44.763802826714794</c:v>
                </c:pt>
                <c:pt idx="16">
                  <c:v>31.754505044764784</c:v>
                </c:pt>
                <c:pt idx="17">
                  <c:v>23.944598556690167</c:v>
                </c:pt>
                <c:pt idx="18">
                  <c:v>41.516707430050765</c:v>
                </c:pt>
                <c:pt idx="19">
                  <c:v>45.276849326708437</c:v>
                </c:pt>
                <c:pt idx="20">
                  <c:v>24.506621102196902</c:v>
                </c:pt>
                <c:pt idx="21">
                  <c:v>0.96060244742841905</c:v>
                </c:pt>
                <c:pt idx="22">
                  <c:v>33.602474322742495</c:v>
                </c:pt>
                <c:pt idx="23">
                  <c:v>21.938876416596965</c:v>
                </c:pt>
                <c:pt idx="24">
                  <c:v>23.732359283286428</c:v>
                </c:pt>
                <c:pt idx="25">
                  <c:v>15.254655624744808</c:v>
                </c:pt>
                <c:pt idx="26">
                  <c:v>14.306699897616747</c:v>
                </c:pt>
                <c:pt idx="27">
                  <c:v>13.387568489979031</c:v>
                </c:pt>
                <c:pt idx="28">
                  <c:v>9.2593002592343989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740544"/>
        <c:axId val="81742080"/>
      </c:barChart>
      <c:catAx>
        <c:axId val="8174054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crossAx val="81742080"/>
        <c:crossesAt val="-100"/>
        <c:auto val="1"/>
        <c:lblAlgn val="ctr"/>
        <c:lblOffset val="30"/>
        <c:noMultiLvlLbl val="0"/>
      </c:catAx>
      <c:valAx>
        <c:axId val="81742080"/>
        <c:scaling>
          <c:orientation val="maxMin"/>
          <c:max val="250"/>
          <c:min val="0"/>
        </c:scaling>
        <c:delete val="1"/>
        <c:axPos val="t"/>
        <c:majorGridlines>
          <c:spPr>
            <a:ln>
              <a:prstDash val="sysDash"/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one"/>
        <c:crossAx val="81740544"/>
        <c:crosses val="autoZero"/>
        <c:crossBetween val="between"/>
        <c:majorUnit val="1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1.943201640744174E-2"/>
          <c:y val="0.71513084913708025"/>
          <c:w val="0.18584984051881406"/>
          <c:h val="0.2612296159657764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 et ratio dépenses/recettes des administration publiques des pays de l'UE comparés à la France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127813637994077E-2"/>
          <c:y val="0.26302496677372067"/>
          <c:w val="0.85104409118671487"/>
          <c:h val="0.71730646202806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'Dépenses vs recettes'!$B$9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8951781970649896E-2"/>
                  <c:y val="0"/>
                </c:manualLayout>
              </c:layout>
              <c:tx>
                <c:strRef>
                  <c:f>'Dépenses vs recettes'!$B$3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180293501048218E-2"/>
                  <c:y val="0"/>
                </c:manualLayout>
              </c:layout>
              <c:tx>
                <c:strRef>
                  <c:f>'Dépenses vs recettes'!$B$4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56603773584905E-2"/>
                  <c:y val="0"/>
                </c:manualLayout>
              </c:layout>
              <c:tx>
                <c:strRef>
                  <c:f>'Dépenses vs recettes'!$B$5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'Dépenses vs recettes'!$B$6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468487030381818E-5"/>
                  <c:y val="3.5370031695287096E-3"/>
                </c:manualLayout>
              </c:layout>
              <c:tx>
                <c:strRef>
                  <c:f>'Dépenses vs recettes'!$B$7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129979035639413"/>
                  <c:y val="3.7562536172448931E-2"/>
                </c:manualLayout>
              </c:layout>
              <c:tx>
                <c:strRef>
                  <c:f>'Dépenses vs recettes'!$B$9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0.3622641509433962"/>
                  <c:y val="-2.6471857552290878E-2"/>
                </c:manualLayout>
              </c:layout>
              <c:tx>
                <c:strRef>
                  <c:f>'Dépenses vs recettes'!$B$10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46624737945492661"/>
                  <c:y val="1.3878761410158208E-2"/>
                </c:manualLayout>
              </c:layout>
              <c:tx>
                <c:strRef>
                  <c:f>'Dépenses vs recettes'!$B$11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3705871671701412E-2"/>
                  <c:y val="-2.21973352545685E-2"/>
                </c:manualLayout>
              </c:layout>
              <c:tx>
                <c:strRef>
                  <c:f>'Dépenses vs recettes'!$B$12</c:f>
                  <c:strCache>
                    <c:ptCount val="1"/>
                    <c:pt idx="0">
                      <c:v>Finlande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056603773584905E-2"/>
                  <c:y val="-0.18050927580215281"/>
                </c:manualLayout>
              </c:layout>
              <c:tx>
                <c:strRef>
                  <c:f>'Dépenses vs recettes'!$B$13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4092543481850528"/>
                  <c:y val="6.6114738939814052E-2"/>
                </c:manualLayout>
              </c:layout>
              <c:tx>
                <c:strRef>
                  <c:f>'Dépenses vs recettes'!$B$14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57190775681341721"/>
                  <c:y val="-6.149114575919293E-3"/>
                </c:manualLayout>
              </c:layout>
              <c:tx>
                <c:strRef>
                  <c:f>'Dépenses vs recettes'!$B$15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31534901533534726"/>
                  <c:y val="0.33803409740520274"/>
                </c:manualLayout>
              </c:layout>
              <c:tx>
                <c:strRef>
                  <c:f>'Dépenses vs recettes'!$B$16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34716994337971907"/>
                  <c:y val="-0.28712878957342575"/>
                </c:manualLayout>
              </c:layout>
              <c:tx>
                <c:strRef>
                  <c:f>'Dépenses vs recettes'!$B$17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5933785103348883"/>
                  <c:y val="4.1732476289860494E-2"/>
                </c:manualLayout>
              </c:layout>
              <c:tx>
                <c:strRef>
                  <c:f>'Dépenses vs recettes'!$B$18</c:f>
                  <c:strCache>
                    <c:ptCount val="1"/>
                    <c:pt idx="0">
                      <c:v>Lettonie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7.5474603410422753E-2"/>
                  <c:y val="2.3468152266925155E-2"/>
                </c:manualLayout>
              </c:layout>
              <c:tx>
                <c:strRef>
                  <c:f>'Dépenses vs recettes'!$B$19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26331236897274635"/>
                  <c:y val="0.1004353766792651"/>
                </c:manualLayout>
              </c:layout>
              <c:tx>
                <c:strRef>
                  <c:f>'Dépenses vs recettes'!$B$20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740041928721175"/>
                  <c:y val="0.11887176935722035"/>
                </c:manualLayout>
              </c:layout>
              <c:tx>
                <c:strRef>
                  <c:f>'Dépenses vs recettes'!$B$21</c:f>
                  <c:strCache>
                    <c:ptCount val="1"/>
                    <c:pt idx="0">
                      <c:v>Malte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8.0547124050403929E-2"/>
                  <c:y val="-0.25006054883729012"/>
                </c:manualLayout>
              </c:layout>
              <c:tx>
                <c:strRef>
                  <c:f>'Dépenses vs recettes'!$B$22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13405939351920632"/>
                  <c:y val="2.0629391734750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Pologne</a:t>
                    </a:r>
                  </a:p>
                  <a:p>
                    <a:r>
                      <a:rPr lang="en-US"/>
                      <a:t>Croatie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762869965155623E-2"/>
                  <c:y val="3.6828615060746431E-2"/>
                </c:manualLayout>
              </c:layout>
              <c:tx>
                <c:strRef>
                  <c:f>'Dépenses vs recettes'!$B$24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28508360983178987"/>
                  <c:y val="-4.1366110534934233E-2"/>
                </c:manualLayout>
              </c:layout>
              <c:tx>
                <c:strRef>
                  <c:f>'Dépenses vs recettes'!$B$25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7.5469717228742628E-2"/>
                  <c:y val="-6.3359766456305616E-2"/>
                </c:manualLayout>
              </c:layout>
              <c:tx>
                <c:strRef>
                  <c:f>'Dépenses vs recettes'!$B$26</c:f>
                  <c:strCache>
                    <c:ptCount val="1"/>
                    <c:pt idx="0">
                      <c:v>Roumanie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15429769392033549"/>
                  <c:y val="0.20927083121503598"/>
                </c:manualLayout>
              </c:layout>
              <c:tx>
                <c:strRef>
                  <c:f>'Dépenses vs recettes'!$B$27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13418920748114033"/>
                  <c:y val="-0.17281852494200303"/>
                </c:manualLayout>
              </c:layout>
              <c:tx>
                <c:strRef>
                  <c:f>'Dépenses vs recettes'!$B$28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.48469601677148849"/>
                  <c:y val="8.9185079310666576E-2"/>
                </c:manualLayout>
              </c:layout>
              <c:tx>
                <c:strRef>
                  <c:f>'Dépenses vs recettes'!$B$29</c:f>
                  <c:strCache>
                    <c:ptCount val="1"/>
                    <c:pt idx="0">
                      <c:v>Slovénie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delete val="1"/>
            </c:dLbl>
            <c:dLbl>
              <c:idx val="27"/>
              <c:layout>
                <c:manualLayout>
                  <c:x val="-6.8765973894929791E-2"/>
                  <c:y val="-1.02036176536405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Suède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'Dépenses vs recettes'!$D$3:$D$30</c:f>
              <c:numCache>
                <c:formatCode>0.00%</c:formatCode>
                <c:ptCount val="28"/>
                <c:pt idx="0">
                  <c:v>1</c:v>
                </c:pt>
                <c:pt idx="1">
                  <c:v>1.0301810865191146</c:v>
                </c:pt>
                <c:pt idx="2">
                  <c:v>1.051923076923077</c:v>
                </c:pt>
                <c:pt idx="3">
                  <c:v>1.0403225806451613</c:v>
                </c:pt>
                <c:pt idx="4">
                  <c:v>1.1364764267990075</c:v>
                </c:pt>
                <c:pt idx="5">
                  <c:v>1.1195121951219511</c:v>
                </c:pt>
                <c:pt idx="6">
                  <c:v>1.0177935943060499</c:v>
                </c:pt>
                <c:pt idx="7">
                  <c:v>1.1851851851851851</c:v>
                </c:pt>
                <c:pt idx="8">
                  <c:v>1.0052493438320209</c:v>
                </c:pt>
                <c:pt idx="9">
                  <c:v>1.044642857142857</c:v>
                </c:pt>
                <c:pt idx="10">
                  <c:v>1.081439393939394</c:v>
                </c:pt>
                <c:pt idx="11">
                  <c:v>1.277292576419214</c:v>
                </c:pt>
                <c:pt idx="12">
                  <c:v>1.0504201680672267</c:v>
                </c:pt>
                <c:pt idx="13">
                  <c:v>1.1949860724233983</c:v>
                </c:pt>
                <c:pt idx="14">
                  <c:v>1.0607966457023059</c:v>
                </c:pt>
                <c:pt idx="15">
                  <c:v>1.0284900284900285</c:v>
                </c:pt>
                <c:pt idx="16">
                  <c:v>1.0681114551083593</c:v>
                </c:pt>
                <c:pt idx="17">
                  <c:v>0.99770642201834858</c:v>
                </c:pt>
                <c:pt idx="18">
                  <c:v>1.0681265206812651</c:v>
                </c:pt>
                <c:pt idx="19">
                  <c:v>1.0528541226215646</c:v>
                </c:pt>
                <c:pt idx="20">
                  <c:v>1.1173333333333333</c:v>
                </c:pt>
                <c:pt idx="21">
                  <c:v>1.1144164759725399</c:v>
                </c:pt>
                <c:pt idx="22">
                  <c:v>1.0342298288508558</c:v>
                </c:pt>
                <c:pt idx="23">
                  <c:v>1.0703363914373087</c:v>
                </c:pt>
                <c:pt idx="24">
                  <c:v>1.141119221411192</c:v>
                </c:pt>
                <c:pt idx="25">
                  <c:v>1.0779944289693595</c:v>
                </c:pt>
                <c:pt idx="26">
                  <c:v>1.3288590604026844</c:v>
                </c:pt>
                <c:pt idx="27">
                  <c:v>1.0271844660194176</c:v>
                </c:pt>
              </c:numCache>
            </c:numRef>
          </c:xVal>
          <c:yVal>
            <c:numRef>
              <c:f>'Dépenses vs recettes'!$C$3:$C$30</c:f>
              <c:numCache>
                <c:formatCode>0.00%</c:formatCode>
                <c:ptCount val="28"/>
                <c:pt idx="0">
                  <c:v>0.52378654832706206</c:v>
                </c:pt>
                <c:pt idx="1">
                  <c:v>0.56204856735511366</c:v>
                </c:pt>
                <c:pt idx="2">
                  <c:v>0.59604731932460875</c:v>
                </c:pt>
                <c:pt idx="3">
                  <c:v>0.37559343434343434</c:v>
                </c:pt>
                <c:pt idx="4">
                  <c:v>0.21855709960651648</c:v>
                </c:pt>
                <c:pt idx="5">
                  <c:v>0.44896378211094568</c:v>
                </c:pt>
                <c:pt idx="6">
                  <c:v>0.43018357313078515</c:v>
                </c:pt>
                <c:pt idx="7">
                  <c:v>0.44557670739916905</c:v>
                </c:pt>
                <c:pt idx="8">
                  <c:v>0.43960026579431605</c:v>
                </c:pt>
                <c:pt idx="9">
                  <c:v>0.46719759674303185</c:v>
                </c:pt>
                <c:pt idx="10">
                  <c:v>0.57167964824279582</c:v>
                </c:pt>
                <c:pt idx="11">
                  <c:v>0.53328708837081773</c:v>
                </c:pt>
                <c:pt idx="12">
                  <c:v>0.53863239684415654</c:v>
                </c:pt>
                <c:pt idx="13">
                  <c:v>0.32159688973101602</c:v>
                </c:pt>
                <c:pt idx="14">
                  <c:v>0.4955308788978216</c:v>
                </c:pt>
                <c:pt idx="15">
                  <c:v>0.46774911143681441</c:v>
                </c:pt>
                <c:pt idx="16">
                  <c:v>0.46231436304204399</c:v>
                </c:pt>
                <c:pt idx="17">
                  <c:v>0.40927868280304047</c:v>
                </c:pt>
                <c:pt idx="18">
                  <c:v>0.32094397143783876</c:v>
                </c:pt>
                <c:pt idx="19">
                  <c:v>0.46979932607953617</c:v>
                </c:pt>
                <c:pt idx="20">
                  <c:v>0.45185891114539001</c:v>
                </c:pt>
                <c:pt idx="21">
                  <c:v>0.42891022158238323</c:v>
                </c:pt>
                <c:pt idx="22">
                  <c:v>0.46339733297431801</c:v>
                </c:pt>
                <c:pt idx="23">
                  <c:v>0.49654245001584812</c:v>
                </c:pt>
                <c:pt idx="24">
                  <c:v>0.35989371472025539</c:v>
                </c:pt>
                <c:pt idx="25">
                  <c:v>0.46729121981491301</c:v>
                </c:pt>
                <c:pt idx="26">
                  <c:v>0.43406021558868157</c:v>
                </c:pt>
                <c:pt idx="27">
                  <c:v>0.47511851329084076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41056"/>
        <c:axId val="88584192"/>
      </c:scatterChart>
      <c:valAx>
        <c:axId val="88541056"/>
        <c:scaling>
          <c:orientation val="minMax"/>
          <c:max val="1.35"/>
          <c:min val="0.95000000000000007"/>
        </c:scaling>
        <c:delete val="0"/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Dépenses</a:t>
                </a:r>
                <a:r>
                  <a:rPr lang="fr-FR" baseline="0"/>
                  <a:t> publiques / recettes publiques 2013 (Source Eurostat 2014)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3.1459086482114262E-2"/>
              <c:y val="0.16755052107113563"/>
            </c:manualLayout>
          </c:layout>
          <c:overlay val="0"/>
        </c:title>
        <c:numFmt formatCode="0%" sourceLinked="0"/>
        <c:majorTickMark val="out"/>
        <c:minorTickMark val="none"/>
        <c:tickLblPos val="high"/>
        <c:spPr>
          <a:ln w="25400">
            <a:solidFill>
              <a:srgbClr val="FF0000"/>
            </a:solidFill>
          </a:ln>
        </c:spPr>
        <c:crossAx val="88584192"/>
        <c:crossesAt val="0.5717000000000001"/>
        <c:crossBetween val="midCat"/>
      </c:valAx>
      <c:valAx>
        <c:axId val="88584192"/>
        <c:scaling>
          <c:orientation val="minMax"/>
          <c:max val="0.6100000000000001"/>
          <c:min val="0.1500000000000000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19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FF0000"/>
            </a:solidFill>
          </a:ln>
        </c:spPr>
        <c:crossAx val="88541056"/>
        <c:crossesAt val="1.0813999999999999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 et dette publique brute des pays de l'UE comparés à la France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127849584839633E-2"/>
          <c:y val="0.18880667391713002"/>
          <c:w val="0.85104409118671487"/>
          <c:h val="0.797665993110139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'Dette brute'!$B$9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230607966457023"/>
                  <c:y val="3.1438620531914229E-3"/>
                </c:manualLayout>
              </c:layout>
              <c:tx>
                <c:strRef>
                  <c:f>'Dette brute'!$B$3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21174004192872E-2"/>
                  <c:y val="8.5813869379466057E-3"/>
                </c:manualLayout>
              </c:layout>
              <c:tx>
                <c:strRef>
                  <c:f>'Dette brute'!$B$4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'Dette brute'!$B$5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637316561844862E-2"/>
                  <c:y val="1.9308120610379863E-2"/>
                </c:manualLayout>
              </c:layout>
              <c:tx>
                <c:strRef>
                  <c:f>'Dette brute'!$B$6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71488469601676E-3"/>
                  <c:y val="3.1599099224651418E-3"/>
                </c:manualLayout>
              </c:layout>
              <c:tx>
                <c:strRef>
                  <c:f>'Dette brute'!$B$7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7442348008385744"/>
                  <c:y val="4.7625683955965323E-2"/>
                </c:manualLayout>
              </c:layout>
              <c:tx>
                <c:strRef>
                  <c:f>'Dette brute'!$B$9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0.24654088050314471"/>
                  <c:y val="-2.9963567958249865E-2"/>
                </c:manualLayout>
              </c:layout>
              <c:tx>
                <c:strRef>
                  <c:f>'Dette brute'!$B$10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42935010482180291"/>
                  <c:y val="-1.6866310606678717E-2"/>
                </c:manualLayout>
              </c:layout>
              <c:tx>
                <c:strRef>
                  <c:f>'Dette brute'!$B$11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2280922431865828"/>
                  <c:y val="-6.006970856562624E-2"/>
                </c:manualLayout>
              </c:layout>
              <c:tx>
                <c:strRef>
                  <c:f>'Dette brute'!$B$12</c:f>
                  <c:strCache>
                    <c:ptCount val="1"/>
                    <c:pt idx="0">
                      <c:v>Finlande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7945479456577362"/>
                  <c:y val="-0.19645514392489327"/>
                </c:manualLayout>
              </c:layout>
              <c:tx>
                <c:strRef>
                  <c:f>'Dette brute'!$B$13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33207547169811319"/>
                  <c:y val="6.7884345202168517E-2"/>
                </c:manualLayout>
              </c:layout>
              <c:tx>
                <c:strRef>
                  <c:f>'Dette brute'!$B$14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56519916142557647"/>
                  <c:y val="-8.7955837615158235E-3"/>
                </c:manualLayout>
              </c:layout>
              <c:tx>
                <c:strRef>
                  <c:f>'Dette brute'!$B$15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22976939203354299"/>
                  <c:y val="0.37965474782969461"/>
                </c:manualLayout>
              </c:layout>
              <c:tx>
                <c:strRef>
                  <c:f>'Dette brute'!$B$16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6960167714884697E-2"/>
                  <c:y val="-0.30471069154660751"/>
                </c:manualLayout>
              </c:layout>
              <c:tx>
                <c:strRef>
                  <c:f>'Dette brute'!$B$17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55513626834381546"/>
                  <c:y val="3.444159918537637E-2"/>
                </c:manualLayout>
              </c:layout>
              <c:tx>
                <c:strRef>
                  <c:f>'Dette brute'!$B$18</c:f>
                  <c:strCache>
                    <c:ptCount val="1"/>
                    <c:pt idx="0">
                      <c:v>Lettonie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5471830172171864E-2"/>
                  <c:y val="9.0094427352055955E-3"/>
                </c:manualLayout>
              </c:layout>
              <c:tx>
                <c:strRef>
                  <c:f>'Dette brute'!$B$19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3417190775681342"/>
                  <c:y val="0.10512198998984593"/>
                </c:manualLayout>
              </c:layout>
              <c:tx>
                <c:strRef>
                  <c:f>'Dette brute'!$B$20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7945492662473794"/>
                  <c:y val="0.14588340902015257"/>
                </c:manualLayout>
              </c:layout>
              <c:tx>
                <c:strRef>
                  <c:f>'Dette brute'!$B$21</c:f>
                  <c:strCache>
                    <c:ptCount val="1"/>
                    <c:pt idx="0">
                      <c:v>Malte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6771488469601676E-3"/>
                  <c:y val="-0.26173230160737149"/>
                </c:manualLayout>
              </c:layout>
              <c:tx>
                <c:strRef>
                  <c:f>'Dette brute'!$B$22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1740055134617607"/>
                  <c:y val="4.9342974893192983E-2"/>
                </c:manualLayout>
              </c:layout>
              <c:tx>
                <c:strRef>
                  <c:f>'Dette brute'!$B$23</c:f>
                  <c:strCache>
                    <c:ptCount val="1"/>
                    <c:pt idx="0">
                      <c:v>Pologne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3622641509433962"/>
                  <c:y val="4.5052112499279956E-2"/>
                </c:manualLayout>
              </c:layout>
              <c:tx>
                <c:strRef>
                  <c:f>'Dette brute'!$B$24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48469601677148849"/>
                  <c:y val="-4.3620304710184771E-2"/>
                </c:manualLayout>
              </c:layout>
              <c:tx>
                <c:strRef>
                  <c:f>'Dette brute'!$B$25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12578616352201258"/>
                  <c:y val="-7.2941788972546148E-2"/>
                </c:manualLayout>
              </c:layout>
              <c:tx>
                <c:strRef>
                  <c:f>'Dette brute'!$B$26</c:f>
                  <c:strCache>
                    <c:ptCount val="1"/>
                    <c:pt idx="0">
                      <c:v>Roumanie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13584905660377364"/>
                  <c:y val="0.23384279405904501"/>
                </c:manualLayout>
              </c:layout>
              <c:tx>
                <c:strRef>
                  <c:f>'Dette brute'!$B$27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20461215932914045"/>
                  <c:y val="-0.21975293376165941"/>
                </c:manualLayout>
              </c:layout>
              <c:tx>
                <c:strRef>
                  <c:f>'Dette brute'!$B$28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7.0440251572327042E-2"/>
                  <c:y val="6.7005090890908447E-2"/>
                </c:manualLayout>
              </c:layout>
              <c:tx>
                <c:strRef>
                  <c:f>'Dette brute'!$B$29</c:f>
                  <c:strCache>
                    <c:ptCount val="1"/>
                    <c:pt idx="0">
                      <c:v>Slovénie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16939203354297694"/>
                  <c:y val="-8.5885155704029312E-2"/>
                </c:manualLayout>
              </c:layout>
              <c:tx>
                <c:strRef>
                  <c:f>'Dette brute'!$B$30</c:f>
                  <c:strCache>
                    <c:ptCount val="1"/>
                    <c:pt idx="0">
                      <c:v>Suède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.13081747800392876"/>
                  <c:y val="4.29069346897330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Croatie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'Dette brute'!$D$3:$D$30</c:f>
              <c:numCache>
                <c:formatCode>0.00%</c:formatCode>
                <c:ptCount val="28"/>
                <c:pt idx="0">
                  <c:v>0.78400000000000003</c:v>
                </c:pt>
                <c:pt idx="1">
                  <c:v>0.745</c:v>
                </c:pt>
                <c:pt idx="2">
                  <c:v>1.0149999999999999</c:v>
                </c:pt>
                <c:pt idx="3">
                  <c:v>0.18899999999999997</c:v>
                </c:pt>
                <c:pt idx="4">
                  <c:v>1.117</c:v>
                </c:pt>
                <c:pt idx="5">
                  <c:v>0.67099999999999993</c:v>
                </c:pt>
                <c:pt idx="6">
                  <c:v>0.44500000000000001</c:v>
                </c:pt>
                <c:pt idx="7">
                  <c:v>0.93900000000000006</c:v>
                </c:pt>
                <c:pt idx="8">
                  <c:v>0.1</c:v>
                </c:pt>
                <c:pt idx="9">
                  <c:v>0.56999999999999995</c:v>
                </c:pt>
                <c:pt idx="10">
                  <c:v>0.93500000000000005</c:v>
                </c:pt>
                <c:pt idx="11">
                  <c:v>1.7509999999999999</c:v>
                </c:pt>
                <c:pt idx="12">
                  <c:v>0.79200000000000004</c:v>
                </c:pt>
                <c:pt idx="13">
                  <c:v>1.2370000000000001</c:v>
                </c:pt>
                <c:pt idx="14">
                  <c:v>1.3259999999999998</c:v>
                </c:pt>
                <c:pt idx="15">
                  <c:v>0.38100000000000001</c:v>
                </c:pt>
                <c:pt idx="16">
                  <c:v>0.39399999999999996</c:v>
                </c:pt>
                <c:pt idx="17">
                  <c:v>0.23100000000000001</c:v>
                </c:pt>
                <c:pt idx="18">
                  <c:v>0.73</c:v>
                </c:pt>
                <c:pt idx="19">
                  <c:v>0.73499999999999999</c:v>
                </c:pt>
                <c:pt idx="20">
                  <c:v>0.56999999999999995</c:v>
                </c:pt>
                <c:pt idx="21">
                  <c:v>1.29</c:v>
                </c:pt>
                <c:pt idx="22">
                  <c:v>0.46</c:v>
                </c:pt>
                <c:pt idx="23">
                  <c:v>0.38400000000000001</c:v>
                </c:pt>
                <c:pt idx="24">
                  <c:v>0.90599999999999992</c:v>
                </c:pt>
                <c:pt idx="25">
                  <c:v>0.55399999999999994</c:v>
                </c:pt>
                <c:pt idx="26">
                  <c:v>0.71700000000000008</c:v>
                </c:pt>
                <c:pt idx="27">
                  <c:v>0.40600000000000003</c:v>
                </c:pt>
              </c:numCache>
            </c:numRef>
          </c:xVal>
          <c:yVal>
            <c:numRef>
              <c:f>'Dette brute'!$C$3:$C$30</c:f>
              <c:numCache>
                <c:formatCode>0.00%</c:formatCode>
                <c:ptCount val="28"/>
                <c:pt idx="0">
                  <c:v>0.52378654832706206</c:v>
                </c:pt>
                <c:pt idx="1">
                  <c:v>0.56204856735511366</c:v>
                </c:pt>
                <c:pt idx="2">
                  <c:v>0.59604731932460875</c:v>
                </c:pt>
                <c:pt idx="3">
                  <c:v>0.37559343434343434</c:v>
                </c:pt>
                <c:pt idx="4">
                  <c:v>0.21855709960651648</c:v>
                </c:pt>
                <c:pt idx="5">
                  <c:v>0.44896378211094568</c:v>
                </c:pt>
                <c:pt idx="6">
                  <c:v>0.43018357313078515</c:v>
                </c:pt>
                <c:pt idx="7">
                  <c:v>0.44557670739916905</c:v>
                </c:pt>
                <c:pt idx="8">
                  <c:v>0.43960026579431605</c:v>
                </c:pt>
                <c:pt idx="9">
                  <c:v>0.46719759674303185</c:v>
                </c:pt>
                <c:pt idx="10">
                  <c:v>0.57167964824279582</c:v>
                </c:pt>
                <c:pt idx="11">
                  <c:v>0.53328708837081773</c:v>
                </c:pt>
                <c:pt idx="12">
                  <c:v>0.53863239684415654</c:v>
                </c:pt>
                <c:pt idx="13">
                  <c:v>0.32159688973101602</c:v>
                </c:pt>
                <c:pt idx="14">
                  <c:v>0.4955308788978216</c:v>
                </c:pt>
                <c:pt idx="15">
                  <c:v>0.46774911143681441</c:v>
                </c:pt>
                <c:pt idx="16">
                  <c:v>0.46231436304204399</c:v>
                </c:pt>
                <c:pt idx="17">
                  <c:v>0.40927868280304047</c:v>
                </c:pt>
                <c:pt idx="18">
                  <c:v>0.32094397143783876</c:v>
                </c:pt>
                <c:pt idx="19">
                  <c:v>0.46979932607953617</c:v>
                </c:pt>
                <c:pt idx="20">
                  <c:v>0.45185891114539001</c:v>
                </c:pt>
                <c:pt idx="21">
                  <c:v>0.42891022158238323</c:v>
                </c:pt>
                <c:pt idx="22">
                  <c:v>0.46339733297431801</c:v>
                </c:pt>
                <c:pt idx="23">
                  <c:v>0.49654245001584812</c:v>
                </c:pt>
                <c:pt idx="24">
                  <c:v>0.35989371472025539</c:v>
                </c:pt>
                <c:pt idx="25">
                  <c:v>0.46729121981491301</c:v>
                </c:pt>
                <c:pt idx="26">
                  <c:v>0.43406021558868157</c:v>
                </c:pt>
                <c:pt idx="27">
                  <c:v>0.47511851329084076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85664"/>
        <c:axId val="97987584"/>
      </c:scatterChart>
      <c:valAx>
        <c:axId val="97985664"/>
        <c:scaling>
          <c:orientation val="minMax"/>
          <c:max val="1.8"/>
          <c:min val="0.1"/>
        </c:scaling>
        <c:delete val="0"/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Dette publique brute 2013 en % du PIB </a:t>
                </a:r>
                <a:r>
                  <a:rPr lang="fr-FR" sz="1000" b="1" i="0" u="none" strike="noStrike" baseline="0">
                    <a:effectLst/>
                  </a:rPr>
                  <a:t> (Source Eurostat 2014)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2.9781937635154097E-2"/>
              <c:y val="0.1128735171153"/>
            </c:manualLayout>
          </c:layout>
          <c:overlay val="0"/>
        </c:title>
        <c:numFmt formatCode="0%" sourceLinked="0"/>
        <c:majorTickMark val="out"/>
        <c:minorTickMark val="none"/>
        <c:tickLblPos val="high"/>
        <c:spPr>
          <a:ln w="25400">
            <a:solidFill>
              <a:srgbClr val="FF0000"/>
            </a:solidFill>
          </a:ln>
        </c:spPr>
        <c:crossAx val="97987584"/>
        <c:crossesAt val="0.5717000000000001"/>
        <c:crossBetween val="midCat"/>
        <c:majorUnit val="0.2"/>
      </c:valAx>
      <c:valAx>
        <c:axId val="97987584"/>
        <c:scaling>
          <c:orientation val="minMax"/>
          <c:max val="0.6100000000000001"/>
          <c:min val="0.1500000000000000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19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FF0000"/>
            </a:solidFill>
          </a:ln>
        </c:spPr>
        <c:crossAx val="97985664"/>
        <c:crossesAt val="0.93500000000000005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 et IDH</a:t>
            </a:r>
            <a:br>
              <a:rPr lang="en-US" baseline="0"/>
            </a:br>
            <a:r>
              <a:rPr lang="en-US" baseline="0"/>
              <a:t>des pays de l'UE comparés à la France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127849584839633E-2"/>
          <c:y val="0.18880667391713002"/>
          <c:w val="0.85104409118671487"/>
          <c:h val="0.797665993110139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'IDH et compétitivité'!$B$9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/>
              <c:tx>
                <c:strRef>
                  <c:f>'IDH et compétitivité'!$B$3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'IDH et compétitivité'!$B$4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'IDH et compétitivité'!$B$5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'IDH et compétitivité'!$B$6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5744234800839E-3"/>
                  <c:y val="1.6032063003903661E-2"/>
                </c:manualLayout>
              </c:layout>
              <c:tx>
                <c:strRef>
                  <c:f>'IDH et compétitivité'!$B$7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44947589098532492"/>
                  <c:y val="3.7414560719030973E-2"/>
                </c:manualLayout>
              </c:layout>
              <c:tx>
                <c:strRef>
                  <c:f>'IDH et compétitivité'!$B$9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-0.15429769392033543"/>
                  <c:y val="-2.3907412831244593E-2"/>
                </c:manualLayout>
              </c:layout>
              <c:tx>
                <c:strRef>
                  <c:f>'IDH et compétitivité'!$B$10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8280922431865823"/>
                  <c:y val="-1.0186177211159967E-2"/>
                </c:manualLayout>
              </c:layout>
              <c:tx>
                <c:strRef>
                  <c:f>'IDH et compétitivité'!$B$11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20293501048218041"/>
                  <c:y val="-6.6315138724261799E-2"/>
                </c:manualLayout>
              </c:layout>
              <c:tx>
                <c:strRef>
                  <c:f>'IDH et compétitivité'!$B$12</c:f>
                  <c:strCache>
                    <c:ptCount val="1"/>
                    <c:pt idx="0">
                      <c:v>Finlande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7085953878406712E-2"/>
                  <c:y val="-0.19751246827648616"/>
                </c:manualLayout>
              </c:layout>
              <c:tx>
                <c:strRef>
                  <c:f>'IDH et compétitivité'!$B$13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6436058700209644"/>
                  <c:y val="4.4393852438329523E-2"/>
                </c:manualLayout>
              </c:layout>
              <c:tx>
                <c:strRef>
                  <c:f>'IDH et compétitivité'!$B$14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146750524109014"/>
                  <c:y val="-2.6124241456150981E-2"/>
                </c:manualLayout>
              </c:layout>
              <c:tx>
                <c:strRef>
                  <c:f>'IDH et compétitivité'!$B$15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33207547169811319"/>
                  <c:y val="0.35950108855621166"/>
                </c:manualLayout>
              </c:layout>
              <c:tx>
                <c:strRef>
                  <c:f>'IDH et compétitivité'!$B$16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3144654088050315"/>
                  <c:y val="-0.31771537217957607"/>
                </c:manualLayout>
              </c:layout>
              <c:tx>
                <c:strRef>
                  <c:f>'IDH et compétitivité'!$B$17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3991614255765199"/>
                  <c:y val="4.6308141710572057E-2"/>
                </c:manualLayout>
              </c:layout>
              <c:tx>
                <c:strRef>
                  <c:f>'IDH et compétitivité'!$B$18</c:f>
                  <c:strCache>
                    <c:ptCount val="1"/>
                    <c:pt idx="0">
                      <c:v>Lettonie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385744234800839E-3"/>
                  <c:y val="-6.0286345902166175E-3"/>
                </c:manualLayout>
              </c:layout>
              <c:tx>
                <c:strRef>
                  <c:f>'IDH et compétitivité'!$B$19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15932914046121599"/>
                  <c:y val="9.645815344346588E-2"/>
                </c:manualLayout>
              </c:layout>
              <c:tx>
                <c:strRef>
                  <c:f>'IDH et compétitivité'!$B$20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20125786163522019"/>
                  <c:y val="0.1587540442090376"/>
                </c:manualLayout>
              </c:layout>
              <c:tx>
                <c:strRef>
                  <c:f>'IDH et compétitivité'!$B$21</c:f>
                  <c:strCache>
                    <c:ptCount val="1"/>
                    <c:pt idx="0">
                      <c:v>Malte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34213836477987419"/>
                  <c:y val="-0.26325037710612564"/>
                </c:manualLayout>
              </c:layout>
              <c:tx>
                <c:strRef>
                  <c:f>'IDH et compétitivité'!$B$22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4779874213836478"/>
                  <c:y val="3.2152717814488703E-2"/>
                </c:manualLayout>
              </c:layout>
              <c:tx>
                <c:strRef>
                  <c:f>'IDH et compétitivité'!$B$23</c:f>
                  <c:strCache>
                    <c:ptCount val="1"/>
                    <c:pt idx="0">
                      <c:v>Pologne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4.6960167714884697E-2"/>
                  <c:y val="5.0238621585138553E-2"/>
                </c:manualLayout>
              </c:layout>
              <c:tx>
                <c:strRef>
                  <c:f>'IDH et compétitivité'!$B$24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21970649895178196"/>
                  <c:y val="-8.0443663200913826E-2"/>
                </c:manualLayout>
              </c:layout>
              <c:tx>
                <c:strRef>
                  <c:f>'IDH et compétitivité'!$B$25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50649895178197069"/>
                  <c:y val="-5.8276801038760637E-2"/>
                </c:manualLayout>
              </c:layout>
              <c:tx>
                <c:strRef>
                  <c:f>'IDH et compétitivité'!$B$26</c:f>
                  <c:strCache>
                    <c:ptCount val="1"/>
                    <c:pt idx="0">
                      <c:v>Roumanie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29685534591194968"/>
                  <c:y val="0.24114538360866472"/>
                </c:manualLayout>
              </c:layout>
              <c:tx>
                <c:strRef>
                  <c:f>'IDH et compétitivité'!$B$27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1744234800838575"/>
                  <c:y val="-0.19761864186730074"/>
                </c:manualLayout>
              </c:layout>
              <c:tx>
                <c:strRef>
                  <c:f>'IDH et compétitivité'!$B$28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.19958071278825995"/>
                  <c:y val="7.5803038653358093E-2"/>
                </c:manualLayout>
              </c:layout>
              <c:tx>
                <c:strRef>
                  <c:f>'IDH et compétitivité'!$B$29</c:f>
                  <c:strCache>
                    <c:ptCount val="1"/>
                    <c:pt idx="0">
                      <c:v>Slovénie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9.3920335429769394E-2"/>
                  <c:y val="-9.2439063716654807E-2"/>
                </c:manualLayout>
              </c:layout>
              <c:tx>
                <c:strRef>
                  <c:f>'IDH et compétitivité'!$B$30</c:f>
                  <c:strCache>
                    <c:ptCount val="1"/>
                    <c:pt idx="0">
                      <c:v>Suède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'IDH et compétitivité'!$D$3:$D$30</c:f>
              <c:numCache>
                <c:formatCode>0.00%</c:formatCode>
                <c:ptCount val="28"/>
                <c:pt idx="0">
                  <c:v>0.92</c:v>
                </c:pt>
                <c:pt idx="1">
                  <c:v>0.89500000000000002</c:v>
                </c:pt>
                <c:pt idx="2">
                  <c:v>0.89700000000000002</c:v>
                </c:pt>
                <c:pt idx="3">
                  <c:v>0.78200000000000003</c:v>
                </c:pt>
                <c:pt idx="4">
                  <c:v>0.84799999999999998</c:v>
                </c:pt>
                <c:pt idx="5">
                  <c:v>0.80500000000000005</c:v>
                </c:pt>
                <c:pt idx="6">
                  <c:v>0.90100000000000002</c:v>
                </c:pt>
                <c:pt idx="7">
                  <c:v>0.88500000000000001</c:v>
                </c:pt>
                <c:pt idx="8">
                  <c:v>0.84599999999999997</c:v>
                </c:pt>
                <c:pt idx="9">
                  <c:v>0.89200000000000002</c:v>
                </c:pt>
                <c:pt idx="10">
                  <c:v>0.89300000000000002</c:v>
                </c:pt>
                <c:pt idx="11">
                  <c:v>0.86</c:v>
                </c:pt>
                <c:pt idx="12">
                  <c:v>0.83099999999999996</c:v>
                </c:pt>
                <c:pt idx="13">
                  <c:v>0.91600000000000004</c:v>
                </c:pt>
                <c:pt idx="14">
                  <c:v>0.88100000000000001</c:v>
                </c:pt>
                <c:pt idx="15">
                  <c:v>0.81399999999999995</c:v>
                </c:pt>
                <c:pt idx="16">
                  <c:v>0.81799999999999995</c:v>
                </c:pt>
                <c:pt idx="17">
                  <c:v>0.875</c:v>
                </c:pt>
                <c:pt idx="18">
                  <c:v>0.84699999999999998</c:v>
                </c:pt>
                <c:pt idx="19">
                  <c:v>0.92100000000000004</c:v>
                </c:pt>
                <c:pt idx="20">
                  <c:v>0.82099999999999995</c:v>
                </c:pt>
                <c:pt idx="21">
                  <c:v>0.81599999999999995</c:v>
                </c:pt>
                <c:pt idx="22">
                  <c:v>0.873</c:v>
                </c:pt>
                <c:pt idx="23">
                  <c:v>0.78600000000000003</c:v>
                </c:pt>
                <c:pt idx="24">
                  <c:v>0.875</c:v>
                </c:pt>
                <c:pt idx="25">
                  <c:v>0.84</c:v>
                </c:pt>
                <c:pt idx="26">
                  <c:v>0.89200000000000002</c:v>
                </c:pt>
                <c:pt idx="27">
                  <c:v>0.91600000000000004</c:v>
                </c:pt>
              </c:numCache>
            </c:numRef>
          </c:xVal>
          <c:yVal>
            <c:numRef>
              <c:f>'IDH et compétitivité'!$C$3:$C$30</c:f>
              <c:numCache>
                <c:formatCode>0.00%</c:formatCode>
                <c:ptCount val="28"/>
                <c:pt idx="0">
                  <c:v>0.52378654832706206</c:v>
                </c:pt>
                <c:pt idx="1">
                  <c:v>0.56204856735511366</c:v>
                </c:pt>
                <c:pt idx="2">
                  <c:v>0.59604731932460875</c:v>
                </c:pt>
                <c:pt idx="3">
                  <c:v>0.37559343434343434</c:v>
                </c:pt>
                <c:pt idx="4">
                  <c:v>0.21855709960651648</c:v>
                </c:pt>
                <c:pt idx="5">
                  <c:v>0.44896378211094568</c:v>
                </c:pt>
                <c:pt idx="6">
                  <c:v>0.43018357313078515</c:v>
                </c:pt>
                <c:pt idx="7">
                  <c:v>0.44557670739916905</c:v>
                </c:pt>
                <c:pt idx="8">
                  <c:v>0.43960026579431605</c:v>
                </c:pt>
                <c:pt idx="9">
                  <c:v>0.46719759674303185</c:v>
                </c:pt>
                <c:pt idx="10">
                  <c:v>0.57167964824279582</c:v>
                </c:pt>
                <c:pt idx="11">
                  <c:v>0.53328708837081773</c:v>
                </c:pt>
                <c:pt idx="12">
                  <c:v>0.53863239684415654</c:v>
                </c:pt>
                <c:pt idx="13">
                  <c:v>0.32159688973101602</c:v>
                </c:pt>
                <c:pt idx="14">
                  <c:v>0.4955308788978216</c:v>
                </c:pt>
                <c:pt idx="15">
                  <c:v>0.46774911143681441</c:v>
                </c:pt>
                <c:pt idx="16">
                  <c:v>0.46231436304204399</c:v>
                </c:pt>
                <c:pt idx="17">
                  <c:v>0.40927868280304047</c:v>
                </c:pt>
                <c:pt idx="18">
                  <c:v>0.32094397143783876</c:v>
                </c:pt>
                <c:pt idx="19">
                  <c:v>0.46979932607953617</c:v>
                </c:pt>
                <c:pt idx="20">
                  <c:v>0.45185891114539001</c:v>
                </c:pt>
                <c:pt idx="21">
                  <c:v>0.42891022158238323</c:v>
                </c:pt>
                <c:pt idx="22">
                  <c:v>0.46339733297431801</c:v>
                </c:pt>
                <c:pt idx="23">
                  <c:v>0.49654245001584812</c:v>
                </c:pt>
                <c:pt idx="24">
                  <c:v>0.35989371472025539</c:v>
                </c:pt>
                <c:pt idx="25">
                  <c:v>0.46729121981491301</c:v>
                </c:pt>
                <c:pt idx="26">
                  <c:v>0.43406021558868157</c:v>
                </c:pt>
                <c:pt idx="27">
                  <c:v>0.47511851329084076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78720"/>
        <c:axId val="98080640"/>
      </c:scatterChart>
      <c:valAx>
        <c:axId val="98078720"/>
        <c:scaling>
          <c:orientation val="minMax"/>
          <c:max val="0.93"/>
          <c:min val="0.75000000000000011"/>
        </c:scaling>
        <c:delete val="0"/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Indice de développement humain (Nations</a:t>
                </a:r>
                <a:r>
                  <a:rPr lang="fr-FR" baseline="0"/>
                  <a:t> Unies 2013)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3.9844830716915101E-2"/>
              <c:y val="0.11225206844668037"/>
            </c:manualLayout>
          </c:layout>
          <c:overlay val="0"/>
        </c:title>
        <c:numFmt formatCode="#,##0.00" sourceLinked="0"/>
        <c:majorTickMark val="out"/>
        <c:minorTickMark val="none"/>
        <c:tickLblPos val="high"/>
        <c:spPr>
          <a:ln w="25400">
            <a:solidFill>
              <a:srgbClr val="FF0000"/>
            </a:solidFill>
          </a:ln>
        </c:spPr>
        <c:crossAx val="98080640"/>
        <c:crossesAt val="0.5717000000000001"/>
        <c:crossBetween val="midCat"/>
        <c:majorUnit val="5.000000000000001E-2"/>
      </c:valAx>
      <c:valAx>
        <c:axId val="98080640"/>
        <c:scaling>
          <c:orientation val="minMax"/>
          <c:max val="0.6100000000000001"/>
          <c:min val="0.15000000000000002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19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FF0000"/>
            </a:solidFill>
          </a:ln>
        </c:spPr>
        <c:crossAx val="98078720"/>
        <c:crossesAt val="0.89300000000000002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</a:t>
            </a:r>
            <a:br>
              <a:rPr lang="en-US" baseline="0"/>
            </a:br>
            <a:r>
              <a:rPr lang="en-US" baseline="0"/>
              <a:t>et  indicateur Better Life OCDE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127813637994077E-2"/>
          <c:y val="0.2108368258435801"/>
          <c:w val="0.85104409118671487"/>
          <c:h val="0.769494639812704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BetterLife!$B$9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6715306463848099E-3"/>
                  <c:y val="-1.2738831356048599E-4"/>
                </c:manualLayout>
              </c:layout>
              <c:tx>
                <c:strRef>
                  <c:f>BetterLife!$B$3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770957900350803E-3"/>
                  <c:y val="2.1346235272306745E-3"/>
                </c:manualLayout>
              </c:layout>
              <c:tx>
                <c:strRef>
                  <c:f>BetterLife!$B$4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770957900350803E-3"/>
                  <c:y val="-2.1346235272306376E-3"/>
                </c:manualLayout>
              </c:layout>
              <c:tx>
                <c:strRef>
                  <c:f>BetterLife!$B$5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BetterLife!$B$6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468487030381818E-5"/>
                  <c:y val="3.5370031695287096E-3"/>
                </c:manualLayout>
              </c:layout>
              <c:tx>
                <c:strRef>
                  <c:f>BetterLife!$B$7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33710691823899369"/>
                  <c:y val="3.7562536172449007E-2"/>
                </c:manualLayout>
              </c:layout>
              <c:tx>
                <c:strRef>
                  <c:f>BetterLife!$B$9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-0.359867231572915"/>
                  <c:y val="-4.466446060453183E-2"/>
                </c:manualLayout>
              </c:layout>
              <c:tx>
                <c:strRef>
                  <c:f>BetterLife!$B$10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6842277866297426"/>
                  <c:y val="-2.4766437636387288E-3"/>
                </c:manualLayout>
              </c:layout>
              <c:tx>
                <c:strRef>
                  <c:f>BetterLife!$B$11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39795618903337759"/>
                  <c:y val="-5.6836750239487858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Pays-Bas</a:t>
                    </a:r>
                    <a:br>
                      <a:rPr lang="fr-FR"/>
                    </a:br>
                    <a:r>
                      <a:rPr lang="fr-FR"/>
                      <a:t>Finlande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3461213106598211"/>
                  <c:y val="-0.24582777733151256"/>
                </c:manualLayout>
              </c:layout>
              <c:tx>
                <c:strRef>
                  <c:f>BetterLife!$B$13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54340771740231741"/>
                  <c:y val="6.3823973033786729E-2"/>
                </c:manualLayout>
              </c:layout>
              <c:tx>
                <c:strRef>
                  <c:f>BetterLife!$B$14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888449792832499"/>
                  <c:y val="-1.6397638869118113E-2"/>
                </c:manualLayout>
              </c:layout>
              <c:tx>
                <c:strRef>
                  <c:f>BetterLife!$B$15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39117633223907594"/>
                  <c:y val="0.43630370954452991"/>
                </c:manualLayout>
              </c:layout>
              <c:tx>
                <c:strRef>
                  <c:f>BetterLife!$B$16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431472212376482"/>
                  <c:y val="-0.37151758519804695"/>
                </c:manualLayout>
              </c:layout>
              <c:tx>
                <c:strRef>
                  <c:f>BetterLife!$B$17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delete val="1"/>
            </c:dLbl>
            <c:dLbl>
              <c:idx val="15"/>
              <c:layout>
                <c:manualLayout>
                  <c:x val="6.5411645467892826E-2"/>
                  <c:y val="2.3468174449984201E-2"/>
                </c:manualLayout>
              </c:layout>
              <c:tx>
                <c:strRef>
                  <c:f>BetterLife!$B$19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28176100628930817"/>
                  <c:y val="9.42862621033458E-2"/>
                </c:manualLayout>
              </c:layout>
              <c:tx>
                <c:strRef>
                  <c:f>BetterLife!$B$20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45475571338185167"/>
                  <c:y val="-0.106043658788347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Pologne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8.0547124050403929E-2"/>
                  <c:y val="-0.25006054883729012"/>
                </c:manualLayout>
              </c:layout>
              <c:tx>
                <c:strRef>
                  <c:f>BetterLife!$B$22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5.5153621152846007E-2"/>
                  <c:y val="0.210444861801855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Royaume-Uni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409258676489587"/>
                  <c:y val="3.6828656870410599E-2"/>
                </c:manualLayout>
              </c:layout>
              <c:tx>
                <c:strRef>
                  <c:f>BetterLife!$B$24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.18967917609373292"/>
                  <c:y val="-7.9843391399329014E-2"/>
                </c:manualLayout>
              </c:layout>
              <c:tx>
                <c:strRef>
                  <c:f>BetterLife!$B$25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5.3689193352303405E-2"/>
                  <c:y val="6.14174462878871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Slovénie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.17106914815854882"/>
                  <c:y val="0.21746977846422569"/>
                </c:manualLayout>
              </c:layout>
              <c:tx>
                <c:strRef>
                  <c:f>BetterLife!$B$27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4058873919683052"/>
                  <c:y val="-0.25135547645679046"/>
                </c:manualLayout>
              </c:layout>
              <c:tx>
                <c:strRef>
                  <c:f>BetterLife!$B$28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.28210534684426541"/>
                  <c:y val="0.107335085475819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Luxembourg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.22662391222973444"/>
                  <c:y val="4.22688964995240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Danemark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5.868616233656531E-2"/>
                  <c:y val="-1.65227068088421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Suède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BetterLife!$D$3:$D$30</c:f>
              <c:numCache>
                <c:formatCode>0.00</c:formatCode>
                <c:ptCount val="28"/>
                <c:pt idx="0">
                  <c:v>7.3454545454545448</c:v>
                </c:pt>
                <c:pt idx="1">
                  <c:v>7.3181818181818183</c:v>
                </c:pt>
                <c:pt idx="2">
                  <c:v>7.3636363636363633</c:v>
                </c:pt>
                <c:pt idx="6">
                  <c:v>7.9545454545454541</c:v>
                </c:pt>
                <c:pt idx="7">
                  <c:v>6.2636363636363646</c:v>
                </c:pt>
                <c:pt idx="8">
                  <c:v>5.3090909090909086</c:v>
                </c:pt>
                <c:pt idx="9">
                  <c:v>7.5909090909090908</c:v>
                </c:pt>
                <c:pt idx="10">
                  <c:v>6.8090909090909086</c:v>
                </c:pt>
                <c:pt idx="11">
                  <c:v>4.245454545454546</c:v>
                </c:pt>
                <c:pt idx="12">
                  <c:v>5.1909090909090905</c:v>
                </c:pt>
                <c:pt idx="13">
                  <c:v>7.3181818181818192</c:v>
                </c:pt>
                <c:pt idx="14">
                  <c:v>6.1636363636363631</c:v>
                </c:pt>
                <c:pt idx="17">
                  <c:v>7.245454545454546</c:v>
                </c:pt>
                <c:pt idx="19">
                  <c:v>7.5818181818181811</c:v>
                </c:pt>
                <c:pt idx="20">
                  <c:v>5.4818181818181824</c:v>
                </c:pt>
                <c:pt idx="21">
                  <c:v>5.2181818181818178</c:v>
                </c:pt>
                <c:pt idx="22">
                  <c:v>6.1090909090909093</c:v>
                </c:pt>
                <c:pt idx="24">
                  <c:v>7.418181818181818</c:v>
                </c:pt>
                <c:pt idx="25">
                  <c:v>5.536363636363637</c:v>
                </c:pt>
                <c:pt idx="26">
                  <c:v>6.3909090909090907</c:v>
                </c:pt>
                <c:pt idx="27">
                  <c:v>7.9818181818181815</c:v>
                </c:pt>
              </c:numCache>
            </c:numRef>
          </c:xVal>
          <c:yVal>
            <c:numRef>
              <c:f>BetterLife!$C$3:$C$30</c:f>
              <c:numCache>
                <c:formatCode>0.00%</c:formatCode>
                <c:ptCount val="28"/>
                <c:pt idx="0">
                  <c:v>0.52378654832706206</c:v>
                </c:pt>
                <c:pt idx="1">
                  <c:v>0.56204856735511366</c:v>
                </c:pt>
                <c:pt idx="2">
                  <c:v>0.59604731932460875</c:v>
                </c:pt>
                <c:pt idx="3">
                  <c:v>0.37559343434343434</c:v>
                </c:pt>
                <c:pt idx="4">
                  <c:v>0.21855709960651648</c:v>
                </c:pt>
                <c:pt idx="5">
                  <c:v>0.44896378211094568</c:v>
                </c:pt>
                <c:pt idx="6">
                  <c:v>0.43018357313078515</c:v>
                </c:pt>
                <c:pt idx="7">
                  <c:v>0.44557670739916905</c:v>
                </c:pt>
                <c:pt idx="8">
                  <c:v>0.43960026579431605</c:v>
                </c:pt>
                <c:pt idx="9">
                  <c:v>0.46719759674303185</c:v>
                </c:pt>
                <c:pt idx="10">
                  <c:v>0.57167964824279582</c:v>
                </c:pt>
                <c:pt idx="11">
                  <c:v>0.53328708837081773</c:v>
                </c:pt>
                <c:pt idx="12">
                  <c:v>0.53863239684415654</c:v>
                </c:pt>
                <c:pt idx="13">
                  <c:v>0.32159688973101602</c:v>
                </c:pt>
                <c:pt idx="14">
                  <c:v>0.4955308788978216</c:v>
                </c:pt>
                <c:pt idx="15">
                  <c:v>0.46774911143681441</c:v>
                </c:pt>
                <c:pt idx="16">
                  <c:v>0.46231436304204399</c:v>
                </c:pt>
                <c:pt idx="17">
                  <c:v>0.40927868280304047</c:v>
                </c:pt>
                <c:pt idx="18">
                  <c:v>0.32094397143783876</c:v>
                </c:pt>
                <c:pt idx="19">
                  <c:v>0.46979932607953617</c:v>
                </c:pt>
                <c:pt idx="20">
                  <c:v>0.45185891114539001</c:v>
                </c:pt>
                <c:pt idx="21">
                  <c:v>0.42891022158238323</c:v>
                </c:pt>
                <c:pt idx="22">
                  <c:v>0.46339733297431801</c:v>
                </c:pt>
                <c:pt idx="23">
                  <c:v>0.49654245001584812</c:v>
                </c:pt>
                <c:pt idx="24">
                  <c:v>0.35989371472025539</c:v>
                </c:pt>
                <c:pt idx="25">
                  <c:v>0.46729121981491301</c:v>
                </c:pt>
                <c:pt idx="26">
                  <c:v>0.43406021558868157</c:v>
                </c:pt>
                <c:pt idx="27">
                  <c:v>0.47511851329084076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45248"/>
        <c:axId val="97847168"/>
      </c:scatterChart>
      <c:valAx>
        <c:axId val="97845248"/>
        <c:scaling>
          <c:orientation val="minMax"/>
          <c:max val="8"/>
          <c:min val="4"/>
        </c:scaling>
        <c:delete val="0"/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Better Life </a:t>
                </a:r>
                <a:r>
                  <a:rPr lang="fr-FR" baseline="0"/>
                  <a:t>(Source OCDE, moyenne des différents critères notés de 0 à 10)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4.4921442034722522E-2"/>
              <c:y val="0.13342756275336407"/>
            </c:manualLayout>
          </c:layout>
          <c:overlay val="0"/>
        </c:title>
        <c:numFmt formatCode="#,##0" sourceLinked="0"/>
        <c:majorTickMark val="out"/>
        <c:minorTickMark val="none"/>
        <c:tickLblPos val="high"/>
        <c:spPr>
          <a:ln w="25400">
            <a:solidFill>
              <a:srgbClr val="FF0000"/>
            </a:solidFill>
          </a:ln>
        </c:spPr>
        <c:crossAx val="97847168"/>
        <c:crossesAt val="0.5717000000000001"/>
        <c:crossBetween val="midCat"/>
        <c:majorUnit val="1"/>
      </c:valAx>
      <c:valAx>
        <c:axId val="97847168"/>
        <c:scaling>
          <c:orientation val="minMax"/>
          <c:max val="0.6100000000000001"/>
          <c:min val="0.2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19"/>
            </c:manualLayout>
          </c:layout>
          <c:overlay val="0"/>
        </c:title>
        <c:numFmt formatCode="0%" sourceLinked="0"/>
        <c:majorTickMark val="none"/>
        <c:minorTickMark val="none"/>
        <c:tickLblPos val="high"/>
        <c:spPr>
          <a:ln w="25400">
            <a:solidFill>
              <a:srgbClr val="FF0000"/>
            </a:solidFill>
          </a:ln>
        </c:spPr>
        <c:crossAx val="97845248"/>
        <c:crossesAt val="6.81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733424</xdr:colOff>
      <xdr:row>17</xdr:row>
      <xdr:rowOff>76200</xdr:rowOff>
    </xdr:from>
    <xdr:to>
      <xdr:col>14</xdr:col>
      <xdr:colOff>276224</xdr:colOff>
      <xdr:row>33</xdr:row>
      <xdr:rowOff>180975</xdr:rowOff>
    </xdr:to>
    <xdr:graphicFrame macro="">
      <xdr:nvGraphicFramePr>
        <xdr:cNvPr id="31745" name="Graphique 5" descr="Taux de pression fiscale et sociale sur le salarié moyen de l'U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266700</xdr:colOff>
      <xdr:row>34</xdr:row>
      <xdr:rowOff>0</xdr:rowOff>
    </xdr:from>
    <xdr:to>
      <xdr:col>8</xdr:col>
      <xdr:colOff>600075</xdr:colOff>
      <xdr:row>39</xdr:row>
      <xdr:rowOff>123825</xdr:rowOff>
    </xdr:to>
    <xdr:pic>
      <xdr:nvPicPr>
        <xdr:cNvPr id="31747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300" y="64674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17</xdr:row>
      <xdr:rowOff>85725</xdr:rowOff>
    </xdr:from>
    <xdr:to>
      <xdr:col>7</xdr:col>
      <xdr:colOff>638175</xdr:colOff>
      <xdr:row>34</xdr:row>
      <xdr:rowOff>0</xdr:rowOff>
    </xdr:to>
    <xdr:graphicFrame macro="">
      <xdr:nvGraphicFramePr>
        <xdr:cNvPr id="4" name="Graphique 5" descr="Taux de pression fiscale et sociale sur le salarié moyen de l'U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0</xdr:row>
      <xdr:rowOff>99401</xdr:rowOff>
    </xdr:from>
    <xdr:to>
      <xdr:col>14</xdr:col>
      <xdr:colOff>277691</xdr:colOff>
      <xdr:row>17</xdr:row>
      <xdr:rowOff>23201</xdr:rowOff>
    </xdr:to>
    <xdr:graphicFrame macro="">
      <xdr:nvGraphicFramePr>
        <xdr:cNvPr id="7" name="Graphique 5" descr="Taux de pression fiscale et sociale sur le salarié moyen de l'U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66904</xdr:colOff>
      <xdr:row>20</xdr:row>
      <xdr:rowOff>154237</xdr:rowOff>
    </xdr:from>
    <xdr:to>
      <xdr:col>7</xdr:col>
      <xdr:colOff>93299</xdr:colOff>
      <xdr:row>26</xdr:row>
      <xdr:rowOff>87562</xdr:rowOff>
    </xdr:to>
    <xdr:pic>
      <xdr:nvPicPr>
        <xdr:cNvPr id="37889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5850" y="3614222"/>
          <a:ext cx="1076440" cy="1069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26</xdr:row>
      <xdr:rowOff>76200</xdr:rowOff>
    </xdr:from>
    <xdr:to>
      <xdr:col>12</xdr:col>
      <xdr:colOff>361950</xdr:colOff>
      <xdr:row>33</xdr:row>
      <xdr:rowOff>19050</xdr:rowOff>
    </xdr:to>
    <xdr:pic>
      <xdr:nvPicPr>
        <xdr:cNvPr id="22536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4925" y="49434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28</xdr:row>
      <xdr:rowOff>28575</xdr:rowOff>
    </xdr:from>
    <xdr:to>
      <xdr:col>11</xdr:col>
      <xdr:colOff>219075</xdr:colOff>
      <xdr:row>34</xdr:row>
      <xdr:rowOff>114300</xdr:rowOff>
    </xdr:to>
    <xdr:pic>
      <xdr:nvPicPr>
        <xdr:cNvPr id="38913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15275" y="54102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35</xdr:row>
      <xdr:rowOff>152400</xdr:rowOff>
    </xdr:from>
    <xdr:to>
      <xdr:col>15</xdr:col>
      <xdr:colOff>28575</xdr:colOff>
      <xdr:row>42</xdr:row>
      <xdr:rowOff>66675</xdr:rowOff>
    </xdr:to>
    <xdr:pic>
      <xdr:nvPicPr>
        <xdr:cNvPr id="40961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82375" y="64770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</xdr:row>
      <xdr:rowOff>38100</xdr:rowOff>
    </xdr:from>
    <xdr:to>
      <xdr:col>19</xdr:col>
      <xdr:colOff>447675</xdr:colOff>
      <xdr:row>36</xdr:row>
      <xdr:rowOff>0</xdr:rowOff>
    </xdr:to>
    <xdr:graphicFrame macro="">
      <xdr:nvGraphicFramePr>
        <xdr:cNvPr id="2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714375</xdr:colOff>
      <xdr:row>32</xdr:row>
      <xdr:rowOff>114300</xdr:rowOff>
    </xdr:from>
    <xdr:ext cx="1076325" cy="1076325"/>
    <xdr:pic>
      <xdr:nvPicPr>
        <xdr:cNvPr id="3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24375" y="62103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24</xdr:row>
      <xdr:rowOff>114300</xdr:rowOff>
    </xdr:from>
    <xdr:to>
      <xdr:col>14</xdr:col>
      <xdr:colOff>276225</xdr:colOff>
      <xdr:row>31</xdr:row>
      <xdr:rowOff>57150</xdr:rowOff>
    </xdr:to>
    <xdr:pic>
      <xdr:nvPicPr>
        <xdr:cNvPr id="25601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46958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</xdr:row>
      <xdr:rowOff>195261</xdr:rowOff>
    </xdr:from>
    <xdr:to>
      <xdr:col>14</xdr:col>
      <xdr:colOff>114299</xdr:colOff>
      <xdr:row>30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9525</xdr:colOff>
      <xdr:row>4</xdr:row>
      <xdr:rowOff>104775</xdr:rowOff>
    </xdr:from>
    <xdr:ext cx="184731" cy="264560"/>
    <xdr:sp macro="" textlink="">
      <xdr:nvSpPr>
        <xdr:cNvPr id="3" name="ZoneTexte 2"/>
        <xdr:cNvSpPr txBox="1"/>
      </xdr:nvSpPr>
      <xdr:spPr>
        <a:xfrm>
          <a:off x="1143952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1</xdr:row>
      <xdr:rowOff>4761</xdr:rowOff>
    </xdr:from>
    <xdr:to>
      <xdr:col>14</xdr:col>
      <xdr:colOff>133349</xdr:colOff>
      <xdr:row>29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1</xdr:row>
      <xdr:rowOff>42861</xdr:rowOff>
    </xdr:from>
    <xdr:to>
      <xdr:col>14</xdr:col>
      <xdr:colOff>219074</xdr:colOff>
      <xdr:row>30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9525</xdr:colOff>
      <xdr:row>4</xdr:row>
      <xdr:rowOff>104775</xdr:rowOff>
    </xdr:from>
    <xdr:ext cx="184731" cy="264560"/>
    <xdr:sp macro="" textlink="">
      <xdr:nvSpPr>
        <xdr:cNvPr id="3" name="ZoneTexte 2"/>
        <xdr:cNvSpPr txBox="1"/>
      </xdr:nvSpPr>
      <xdr:spPr>
        <a:xfrm>
          <a:off x="11439525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0.20503</cdr:x>
      <cdr:y>0.45441</cdr:y>
    </cdr:from>
    <cdr:to>
      <cdr:x>0.26541</cdr:x>
      <cdr:y>0.48304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52576" y="2871789"/>
          <a:ext cx="4572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0.24025</cdr:x>
      <cdr:y>0.45441</cdr:y>
    </cdr:from>
    <cdr:to>
      <cdr:x>0.31572</cdr:x>
      <cdr:y>0.4951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819276" y="2871789"/>
          <a:ext cx="571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1000"/>
            <a:t>Croatie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169475</xdr:colOff>
      <xdr:row>1</xdr:row>
      <xdr:rowOff>96265</xdr:rowOff>
    </xdr:from>
    <xdr:to>
      <xdr:col>14</xdr:col>
      <xdr:colOff>201431</xdr:colOff>
      <xdr:row>30</xdr:row>
      <xdr:rowOff>71548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Users\Nicolas\AppData\Roaming\Microsoft\2013%20Fardeau%20Fiscal\IEM%20Lib&#233;rationFiscale&amp;amp;Sociale%202013%20D&#233;f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si.b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si.bg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0"/>
    <pageSetUpPr fitToPage="1"/>
  </sheetPr>
  <dimension ref="A1:O29"/>
  <sheetViews>
    <sheetView showGridLines="0" topLeftCell="A10" zoomScaleNormal="100" workbookViewId="0">
      <selection activeCell="H7" sqref="H7"/>
    </sheetView>
  </sheetViews>
  <sheetFormatPr baseColWidth="10" defaultColWidth="11.42578125" defaultRowHeight="15" x14ac:dyDescent="0.25"/>
  <cols>
    <col min="1" max="1" width="2.85546875" style="35" customWidth="1"/>
    <col min="2" max="2" width="27.85546875" style="35" customWidth="1"/>
    <col min="3" max="5" width="9.5703125" style="35" customWidth="1"/>
    <col min="6" max="6" width="9.42578125" style="35" customWidth="1"/>
    <col min="7" max="7" width="8.85546875" style="35" customWidth="1"/>
    <col min="8" max="8" width="11.140625" style="35" customWidth="1"/>
    <col min="9" max="9" width="28.140625" style="35" customWidth="1"/>
    <col min="10" max="13" width="11.42578125" style="35"/>
    <col min="14" max="14" width="10.5703125" style="35" customWidth="1"/>
    <col min="15" max="16384" width="11.42578125" style="35"/>
  </cols>
  <sheetData>
    <row r="1" spans="1:15" ht="15.75" x14ac:dyDescent="0.25">
      <c r="A1" s="36"/>
      <c r="B1" s="27" t="s">
        <v>49</v>
      </c>
      <c r="K1" s="81"/>
    </row>
    <row r="2" spans="1:15" x14ac:dyDescent="0.25">
      <c r="F2" s="102"/>
      <c r="G2" s="102"/>
      <c r="H2" s="102"/>
    </row>
    <row r="6" spans="1:15" ht="13.5" customHeight="1" x14ac:dyDescent="0.25"/>
    <row r="7" spans="1:15" x14ac:dyDescent="0.25">
      <c r="J7" s="81"/>
      <c r="K7" s="81"/>
      <c r="L7" s="81"/>
      <c r="M7" s="81"/>
      <c r="O7" s="81"/>
    </row>
    <row r="8" spans="1:15" x14ac:dyDescent="0.25">
      <c r="B8"/>
      <c r="C8" s="76">
        <v>2010</v>
      </c>
      <c r="D8" s="76">
        <v>2011</v>
      </c>
      <c r="E8" s="76">
        <v>2012</v>
      </c>
      <c r="F8" s="76">
        <v>2013</v>
      </c>
      <c r="G8" s="76">
        <v>2014</v>
      </c>
    </row>
    <row r="9" spans="1:15" x14ac:dyDescent="0.25">
      <c r="B9" s="67" t="s">
        <v>168</v>
      </c>
      <c r="C9" s="74">
        <v>0.43367264837009584</v>
      </c>
      <c r="D9" s="74">
        <v>0.43014561467011198</v>
      </c>
      <c r="E9" s="74">
        <v>0.43719999999999998</v>
      </c>
      <c r="F9" s="74">
        <v>0.44903687459514985</v>
      </c>
      <c r="G9" s="74">
        <v>0.45405229769641525</v>
      </c>
    </row>
    <row r="10" spans="1:15" x14ac:dyDescent="0.25">
      <c r="B10" s="67" t="s">
        <v>169</v>
      </c>
      <c r="C10" s="74">
        <v>0.45693687873811867</v>
      </c>
      <c r="D10" s="74">
        <v>0.4566163648806093</v>
      </c>
      <c r="E10" s="74">
        <v>0.46870000000000001</v>
      </c>
      <c r="F10" s="74">
        <v>0.4532303168636142</v>
      </c>
      <c r="G10" s="74">
        <v>0.45024984716180178</v>
      </c>
    </row>
    <row r="11" spans="1:15" x14ac:dyDescent="0.25">
      <c r="B11" s="68" t="s">
        <v>39</v>
      </c>
      <c r="C11" s="75">
        <v>0.43994963111257734</v>
      </c>
      <c r="D11" s="75">
        <v>0.44228902998788217</v>
      </c>
      <c r="E11" s="75">
        <v>0.44109999999999999</v>
      </c>
      <c r="F11" s="75">
        <v>0.45059000136124788</v>
      </c>
      <c r="G11" s="75">
        <v>0.45269427964833914</v>
      </c>
    </row>
    <row r="13" spans="1:15" x14ac:dyDescent="0.25">
      <c r="B13" s="21"/>
      <c r="C13" s="76">
        <v>2010</v>
      </c>
      <c r="D13" s="76">
        <v>2011</v>
      </c>
      <c r="E13" s="76">
        <v>2012</v>
      </c>
      <c r="F13" s="76">
        <v>2013</v>
      </c>
      <c r="G13" s="76">
        <v>2014</v>
      </c>
    </row>
    <row r="14" spans="1:15" x14ac:dyDescent="0.25">
      <c r="B14" s="67" t="s">
        <v>47</v>
      </c>
      <c r="C14" s="74">
        <v>0.45969414418605131</v>
      </c>
      <c r="D14" s="74">
        <v>0.46375589169639464</v>
      </c>
      <c r="E14" s="74">
        <v>0.46208536402968281</v>
      </c>
      <c r="F14" s="74">
        <v>0.46820000000000001</v>
      </c>
      <c r="G14" s="74">
        <v>0.46340533691276886</v>
      </c>
    </row>
    <row r="15" spans="1:15" x14ac:dyDescent="0.25">
      <c r="B15" s="67" t="s">
        <v>48</v>
      </c>
      <c r="C15" s="74">
        <v>0.43163615192374627</v>
      </c>
      <c r="D15" s="74">
        <v>0.43325035137377144</v>
      </c>
      <c r="E15" s="74">
        <v>0.43230000000000002</v>
      </c>
      <c r="F15" s="74">
        <v>0.4456</v>
      </c>
      <c r="G15" s="74">
        <v>0.44977308221258555</v>
      </c>
    </row>
    <row r="16" spans="1:15" x14ac:dyDescent="0.25">
      <c r="B16" s="68" t="s">
        <v>39</v>
      </c>
      <c r="C16" s="75">
        <v>0.43994963111257734</v>
      </c>
      <c r="D16" s="75">
        <v>0.44228902998788217</v>
      </c>
      <c r="E16" s="75">
        <v>0.44109999999999999</v>
      </c>
      <c r="F16" s="75">
        <v>0.45059000136124788</v>
      </c>
      <c r="G16" s="75">
        <v>0.45269427964833919</v>
      </c>
    </row>
    <row r="25" spans="9:14" x14ac:dyDescent="0.25">
      <c r="I25"/>
      <c r="J25"/>
    </row>
    <row r="26" spans="9:14" x14ac:dyDescent="0.25">
      <c r="I26" s="147"/>
      <c r="J26" s="149"/>
      <c r="K26" s="148"/>
      <c r="L26" s="148"/>
      <c r="M26" s="148"/>
      <c r="N26" s="148"/>
    </row>
    <row r="27" spans="9:14" x14ac:dyDescent="0.25">
      <c r="I27" s="147"/>
      <c r="J27" s="149"/>
      <c r="K27" s="148"/>
      <c r="L27" s="148"/>
      <c r="M27" s="148"/>
      <c r="N27" s="148"/>
    </row>
    <row r="28" spans="9:14" x14ac:dyDescent="0.25">
      <c r="I28" s="147"/>
      <c r="J28" s="149"/>
      <c r="K28" s="148"/>
      <c r="L28" s="148"/>
      <c r="M28" s="148"/>
      <c r="N28" s="148"/>
    </row>
    <row r="29" spans="9:14" x14ac:dyDescent="0.25">
      <c r="K29"/>
      <c r="L29"/>
      <c r="M29"/>
      <c r="N29"/>
    </row>
  </sheetData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B1:L20"/>
  <sheetViews>
    <sheetView showGridLines="0" zoomScaleNormal="100" workbookViewId="0">
      <selection activeCell="M3" sqref="M3"/>
    </sheetView>
  </sheetViews>
  <sheetFormatPr baseColWidth="10" defaultColWidth="11.42578125" defaultRowHeight="15" x14ac:dyDescent="0.25"/>
  <cols>
    <col min="1" max="1" width="4.140625" style="35" customWidth="1"/>
    <col min="2" max="2" width="13.7109375" style="35" customWidth="1"/>
    <col min="3" max="3" width="1" style="35" customWidth="1"/>
    <col min="4" max="4" width="13.7109375" style="35" customWidth="1"/>
    <col min="5" max="5" width="1" style="35" customWidth="1"/>
    <col min="6" max="6" width="13.7109375" style="35" customWidth="1"/>
    <col min="7" max="7" width="1" style="35" customWidth="1"/>
    <col min="8" max="8" width="13.7109375" style="35" customWidth="1"/>
    <col min="9" max="9" width="1" style="35" customWidth="1"/>
    <col min="10" max="10" width="13.7109375" style="35" customWidth="1"/>
    <col min="11" max="11" width="1" style="35" customWidth="1"/>
    <col min="12" max="12" width="13.7109375" style="35" customWidth="1"/>
    <col min="13" max="16384" width="11.42578125" style="35"/>
  </cols>
  <sheetData>
    <row r="1" spans="2:12" ht="15.75" x14ac:dyDescent="0.25">
      <c r="B1" s="27" t="s">
        <v>112</v>
      </c>
    </row>
    <row r="2" spans="2:12" ht="15.75" x14ac:dyDescent="0.25">
      <c r="B2" s="27"/>
    </row>
    <row r="3" spans="2:12" ht="21.75" customHeight="1" x14ac:dyDescent="0.25">
      <c r="B3" s="69" t="s">
        <v>65</v>
      </c>
      <c r="C3" s="70"/>
      <c r="D3" s="69" t="s">
        <v>41</v>
      </c>
      <c r="E3" s="70"/>
      <c r="F3" s="69" t="s">
        <v>42</v>
      </c>
      <c r="G3" s="70"/>
      <c r="H3" s="110" t="s">
        <v>43</v>
      </c>
      <c r="I3" s="70"/>
      <c r="J3" s="110" t="s">
        <v>44</v>
      </c>
      <c r="K3" s="70"/>
      <c r="L3" s="69" t="s">
        <v>45</v>
      </c>
    </row>
    <row r="4" spans="2:12" ht="14.25" customHeight="1" x14ac:dyDescent="0.25">
      <c r="B4" s="85"/>
      <c r="C4" s="86"/>
      <c r="D4" s="85"/>
      <c r="E4" s="86"/>
      <c r="F4" s="85"/>
      <c r="G4" s="86"/>
      <c r="H4" s="85"/>
      <c r="I4" s="86"/>
      <c r="J4" s="87" t="s">
        <v>67</v>
      </c>
      <c r="K4" s="86"/>
      <c r="L4" s="112"/>
    </row>
    <row r="5" spans="2:12" ht="14.25" customHeight="1" x14ac:dyDescent="0.25">
      <c r="B5" s="111"/>
      <c r="C5" s="86"/>
      <c r="D5" s="111"/>
      <c r="E5" s="86"/>
      <c r="F5" s="111"/>
      <c r="G5" s="86"/>
      <c r="H5" s="111" t="s">
        <v>122</v>
      </c>
      <c r="I5" s="86"/>
      <c r="J5" s="90"/>
      <c r="K5" s="86"/>
      <c r="L5" s="89" t="s">
        <v>133</v>
      </c>
    </row>
    <row r="6" spans="2:12" ht="14.25" customHeight="1" x14ac:dyDescent="0.25">
      <c r="B6" s="88"/>
      <c r="C6" s="86"/>
      <c r="D6" s="88"/>
      <c r="E6" s="86"/>
      <c r="F6" s="88"/>
      <c r="G6" s="86"/>
      <c r="H6" s="89" t="s">
        <v>118</v>
      </c>
      <c r="I6" s="86"/>
      <c r="J6" s="88"/>
      <c r="K6" s="86"/>
      <c r="L6" s="88"/>
    </row>
    <row r="7" spans="2:12" ht="14.25" customHeight="1" x14ac:dyDescent="0.25">
      <c r="B7" s="88"/>
      <c r="C7" s="86"/>
      <c r="D7" s="88"/>
      <c r="E7" s="86"/>
      <c r="F7" s="88"/>
      <c r="G7" s="86"/>
      <c r="H7" s="90" t="s">
        <v>119</v>
      </c>
      <c r="I7" s="86"/>
      <c r="J7" s="88"/>
      <c r="K7" s="86"/>
      <c r="L7" s="95"/>
    </row>
    <row r="8" spans="2:12" ht="14.25" customHeight="1" x14ac:dyDescent="0.25">
      <c r="B8" s="88"/>
      <c r="C8" s="86"/>
      <c r="D8" s="88"/>
      <c r="E8" s="86"/>
      <c r="F8" s="88"/>
      <c r="G8" s="86"/>
      <c r="H8" s="89" t="s">
        <v>121</v>
      </c>
      <c r="I8" s="86"/>
      <c r="J8" s="95"/>
      <c r="K8" s="86"/>
      <c r="L8" s="88"/>
    </row>
    <row r="9" spans="2:12" ht="14.25" customHeight="1" x14ac:dyDescent="0.25">
      <c r="B9" s="88"/>
      <c r="C9" s="86"/>
      <c r="D9" s="88"/>
      <c r="E9" s="86"/>
      <c r="F9" s="88"/>
      <c r="G9" s="86"/>
      <c r="H9" s="89" t="s">
        <v>68</v>
      </c>
      <c r="I9" s="86"/>
      <c r="J9" s="89" t="s">
        <v>129</v>
      </c>
      <c r="K9" s="86"/>
      <c r="L9" s="88"/>
    </row>
    <row r="10" spans="2:12" ht="14.25" customHeight="1" x14ac:dyDescent="0.25">
      <c r="B10" s="95"/>
      <c r="C10" s="86"/>
      <c r="D10" s="88"/>
      <c r="E10" s="92"/>
      <c r="F10" s="89" t="s">
        <v>116</v>
      </c>
      <c r="G10" s="86"/>
      <c r="H10" s="89" t="s">
        <v>120</v>
      </c>
      <c r="I10" s="86"/>
      <c r="J10" s="95"/>
      <c r="K10" s="86"/>
      <c r="L10" s="88"/>
    </row>
    <row r="11" spans="2:12" ht="14.25" customHeight="1" x14ac:dyDescent="0.25">
      <c r="B11" s="88"/>
      <c r="C11" s="86"/>
      <c r="D11" s="88"/>
      <c r="E11" s="86"/>
      <c r="F11" s="88"/>
      <c r="G11" s="86"/>
      <c r="H11" s="89" t="s">
        <v>127</v>
      </c>
      <c r="I11" s="86"/>
      <c r="J11" s="89" t="s">
        <v>130</v>
      </c>
      <c r="K11" s="86"/>
      <c r="L11" s="88"/>
    </row>
    <row r="12" spans="2:12" ht="14.25" customHeight="1" x14ac:dyDescent="0.25">
      <c r="B12" s="88"/>
      <c r="C12" s="86"/>
      <c r="D12" s="88"/>
      <c r="E12" s="86"/>
      <c r="F12" s="89" t="s">
        <v>70</v>
      </c>
      <c r="G12" s="86"/>
      <c r="H12" s="91" t="s">
        <v>71</v>
      </c>
      <c r="I12" s="86"/>
      <c r="J12" s="89" t="s">
        <v>69</v>
      </c>
      <c r="K12" s="86"/>
      <c r="L12" s="88"/>
    </row>
    <row r="13" spans="2:12" ht="14.25" customHeight="1" x14ac:dyDescent="0.25">
      <c r="B13" s="88"/>
      <c r="C13" s="86"/>
      <c r="D13" s="88"/>
      <c r="E13" s="86"/>
      <c r="F13" s="88"/>
      <c r="G13" s="86"/>
      <c r="H13" s="89" t="s">
        <v>72</v>
      </c>
      <c r="I13" s="86"/>
      <c r="J13" s="88"/>
      <c r="K13" s="86"/>
      <c r="L13" s="88"/>
    </row>
    <row r="14" spans="2:12" ht="14.25" customHeight="1" x14ac:dyDescent="0.25">
      <c r="B14" s="89" t="s">
        <v>113</v>
      </c>
      <c r="C14" s="86"/>
      <c r="D14" s="88"/>
      <c r="E14" s="86"/>
      <c r="F14" s="88"/>
      <c r="G14" s="86"/>
      <c r="H14" s="89" t="s">
        <v>128</v>
      </c>
      <c r="I14" s="86"/>
      <c r="J14" s="88"/>
      <c r="K14" s="86"/>
      <c r="L14" s="88"/>
    </row>
    <row r="15" spans="2:12" ht="14.25" customHeight="1" x14ac:dyDescent="0.25">
      <c r="B15" s="95"/>
      <c r="C15" s="86"/>
      <c r="D15" s="95"/>
      <c r="E15" s="86"/>
      <c r="F15" s="88"/>
      <c r="G15" s="86"/>
      <c r="H15" s="89" t="s">
        <v>123</v>
      </c>
      <c r="I15" s="86"/>
      <c r="J15" s="95"/>
      <c r="K15" s="86"/>
      <c r="L15" s="88"/>
    </row>
    <row r="16" spans="2:12" ht="14.25" customHeight="1" x14ac:dyDescent="0.25">
      <c r="B16" s="95"/>
      <c r="C16" s="86"/>
      <c r="D16" s="95"/>
      <c r="E16" s="86"/>
      <c r="F16" s="88"/>
      <c r="G16" s="86"/>
      <c r="H16" s="89" t="s">
        <v>73</v>
      </c>
      <c r="I16" s="86"/>
      <c r="J16" s="95"/>
      <c r="K16" s="86"/>
      <c r="L16" s="88"/>
    </row>
    <row r="17" spans="2:12" ht="14.25" customHeight="1" x14ac:dyDescent="0.25">
      <c r="B17" s="88"/>
      <c r="C17" s="86"/>
      <c r="D17" s="88"/>
      <c r="E17" s="86"/>
      <c r="F17" s="89"/>
      <c r="G17" s="86"/>
      <c r="H17" s="88" t="s">
        <v>126</v>
      </c>
      <c r="I17" s="86"/>
      <c r="J17" s="95"/>
      <c r="K17" s="86"/>
      <c r="L17" s="88"/>
    </row>
    <row r="18" spans="2:12" ht="14.25" customHeight="1" x14ac:dyDescent="0.25">
      <c r="B18" s="88"/>
      <c r="C18" s="86"/>
      <c r="D18" s="95"/>
      <c r="E18" s="86"/>
      <c r="F18" s="95"/>
      <c r="G18" s="86"/>
      <c r="H18" s="89" t="s">
        <v>124</v>
      </c>
      <c r="I18" s="86"/>
      <c r="J18" s="89" t="s">
        <v>131</v>
      </c>
      <c r="K18" s="86"/>
      <c r="L18" s="88"/>
    </row>
    <row r="19" spans="2:12" ht="14.25" customHeight="1" x14ac:dyDescent="0.25">
      <c r="B19" s="88"/>
      <c r="C19" s="86"/>
      <c r="D19" s="89" t="s">
        <v>114</v>
      </c>
      <c r="E19" s="86"/>
      <c r="F19" s="95"/>
      <c r="G19" s="86"/>
      <c r="H19" s="89"/>
      <c r="I19" s="86"/>
      <c r="J19" s="89"/>
      <c r="K19" s="86"/>
      <c r="L19" s="88"/>
    </row>
    <row r="20" spans="2:12" ht="14.25" customHeight="1" x14ac:dyDescent="0.25">
      <c r="B20" s="93"/>
      <c r="C20" s="86"/>
      <c r="D20" s="94" t="s">
        <v>115</v>
      </c>
      <c r="E20" s="86"/>
      <c r="F20" s="94" t="s">
        <v>117</v>
      </c>
      <c r="G20" s="86"/>
      <c r="H20" s="94" t="s">
        <v>125</v>
      </c>
      <c r="I20" s="86"/>
      <c r="J20" s="94" t="s">
        <v>132</v>
      </c>
      <c r="K20" s="86"/>
      <c r="L20" s="93"/>
    </row>
  </sheetData>
  <sortState ref="H19:J45">
    <sortCondition descending="1" ref="I19:I45"/>
  </sortState>
  <phoneticPr fontId="13" type="noConversion"/>
  <hyperlinks>
    <hyperlink ref="H7" r:id="rId1" location="'Calendrier 2013'!_edn7" display="E:\2013 Fardeau Fiscal\IEM LibérationFiscale&amp;amp;Sociale 2013 Déf.xlsx - 'Calendrier 2013'!_edn7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R36"/>
  <sheetViews>
    <sheetView showGridLines="0" topLeftCell="A16" zoomScaleNormal="100" workbookViewId="0">
      <selection activeCell="B3" sqref="B3:K14"/>
    </sheetView>
  </sheetViews>
  <sheetFormatPr baseColWidth="10" defaultColWidth="11.42578125" defaultRowHeight="12.75" x14ac:dyDescent="0.2"/>
  <cols>
    <col min="1" max="1" width="4" style="6" customWidth="1"/>
    <col min="2" max="2" width="25.140625" style="6" customWidth="1"/>
    <col min="3" max="3" width="10.85546875" style="25" customWidth="1"/>
    <col min="4" max="6" width="12" style="25" customWidth="1"/>
    <col min="7" max="7" width="10.42578125" style="25" customWidth="1"/>
    <col min="8" max="8" width="12" style="25" customWidth="1"/>
    <col min="9" max="9" width="12" style="9" customWidth="1"/>
    <col min="10" max="11" width="11.42578125" style="9"/>
    <col min="12" max="12" width="11.28515625" style="6" customWidth="1"/>
    <col min="13" max="13" width="20.28515625" style="6" customWidth="1"/>
    <col min="14" max="14" width="11.42578125" style="6"/>
    <col min="15" max="15" width="9.28515625" style="6" customWidth="1"/>
    <col min="16" max="16" width="14.28515625" style="17" customWidth="1"/>
    <col min="17" max="17" width="14.28515625" style="6" customWidth="1"/>
    <col min="18" max="18" width="16.85546875" style="6" customWidth="1"/>
    <col min="19" max="19" width="10" style="6" customWidth="1"/>
    <col min="20" max="20" width="14.85546875" style="6" customWidth="1"/>
    <col min="21" max="21" width="12.85546875" style="6" customWidth="1"/>
    <col min="22" max="22" width="16.5703125" style="6" customWidth="1"/>
    <col min="23" max="23" width="12" style="6" bestFit="1" customWidth="1"/>
    <col min="24" max="24" width="14.7109375" style="6" customWidth="1"/>
    <col min="25" max="16384" width="11.42578125" style="6"/>
  </cols>
  <sheetData>
    <row r="1" spans="1:18" ht="15.75" x14ac:dyDescent="0.25">
      <c r="B1" s="27" t="s">
        <v>110</v>
      </c>
      <c r="F1" s="10"/>
      <c r="G1" s="10"/>
      <c r="H1" s="10"/>
      <c r="I1" s="10"/>
      <c r="L1" s="4"/>
      <c r="M1" s="4"/>
      <c r="N1" s="4"/>
      <c r="O1" s="4"/>
      <c r="P1" s="16"/>
      <c r="Q1" s="4"/>
      <c r="R1" s="5"/>
    </row>
    <row r="2" spans="1:18" s="32" customFormat="1" x14ac:dyDescent="0.2">
      <c r="A2" s="6"/>
      <c r="B2" s="8"/>
      <c r="C2" s="28"/>
      <c r="D2" s="28"/>
      <c r="E2" s="28"/>
      <c r="F2" s="28"/>
      <c r="G2" s="28"/>
      <c r="H2" s="28"/>
      <c r="I2" s="29"/>
      <c r="J2" s="30"/>
      <c r="K2" s="30"/>
      <c r="L2" s="31"/>
      <c r="M2" s="31"/>
      <c r="P2" s="33"/>
    </row>
    <row r="3" spans="1:18" s="32" customFormat="1" ht="57" customHeight="1" x14ac:dyDescent="0.2">
      <c r="B3" s="79" t="s">
        <v>19</v>
      </c>
      <c r="C3" s="118" t="s">
        <v>16</v>
      </c>
      <c r="D3" s="117" t="s">
        <v>28</v>
      </c>
      <c r="E3" s="117" t="s">
        <v>15</v>
      </c>
      <c r="F3" s="117" t="s">
        <v>17</v>
      </c>
      <c r="G3" s="117" t="s">
        <v>13</v>
      </c>
      <c r="H3" s="117" t="s">
        <v>21</v>
      </c>
      <c r="I3" s="79" t="s">
        <v>40</v>
      </c>
      <c r="J3" s="119" t="s">
        <v>27</v>
      </c>
      <c r="K3" s="120" t="s">
        <v>22</v>
      </c>
    </row>
    <row r="4" spans="1:18" s="7" customFormat="1" ht="15" customHeight="1" x14ac:dyDescent="0.2">
      <c r="A4" s="13"/>
      <c r="B4" s="42" t="s">
        <v>8</v>
      </c>
      <c r="C4" s="43">
        <v>53447.59</v>
      </c>
      <c r="D4" s="43">
        <v>8637</v>
      </c>
      <c r="E4" s="43">
        <v>44810.59</v>
      </c>
      <c r="F4" s="43">
        <v>9152</v>
      </c>
      <c r="G4" s="43">
        <v>8531</v>
      </c>
      <c r="H4" s="43">
        <v>27127.589999999997</v>
      </c>
      <c r="I4" s="43">
        <v>1675.1286825</v>
      </c>
      <c r="J4" s="43">
        <v>27995.128682499999</v>
      </c>
      <c r="K4" s="43">
        <v>25452.461317499998</v>
      </c>
      <c r="L4" s="101"/>
      <c r="M4" s="101"/>
    </row>
    <row r="5" spans="1:18" s="7" customFormat="1" x14ac:dyDescent="0.2">
      <c r="B5" s="66" t="s">
        <v>3</v>
      </c>
      <c r="C5" s="62">
        <v>53643.44</v>
      </c>
      <c r="D5" s="62">
        <v>12788</v>
      </c>
      <c r="E5" s="62">
        <v>40855.440000000002</v>
      </c>
      <c r="F5" s="62">
        <v>7382</v>
      </c>
      <c r="G5" s="62">
        <v>8347</v>
      </c>
      <c r="H5" s="62">
        <v>25126.440000000002</v>
      </c>
      <c r="I5" s="62">
        <v>1633.2186000000002</v>
      </c>
      <c r="J5" s="62">
        <v>30150.2186</v>
      </c>
      <c r="K5" s="62">
        <v>23493.221400000002</v>
      </c>
      <c r="L5" s="101"/>
      <c r="M5" s="101"/>
    </row>
    <row r="6" spans="1:18" s="7" customFormat="1" x14ac:dyDescent="0.2">
      <c r="A6" s="15"/>
      <c r="B6" s="42" t="s">
        <v>4</v>
      </c>
      <c r="C6" s="43">
        <v>61121.91</v>
      </c>
      <c r="D6" s="43">
        <v>15057</v>
      </c>
      <c r="E6" s="43">
        <v>46064.91</v>
      </c>
      <c r="F6" s="43">
        <v>5990</v>
      </c>
      <c r="G6" s="43">
        <v>13576</v>
      </c>
      <c r="H6" s="43">
        <v>26498.910000000003</v>
      </c>
      <c r="I6" s="43">
        <v>1808.5506075000003</v>
      </c>
      <c r="J6" s="43">
        <v>36431.550607500001</v>
      </c>
      <c r="K6" s="43">
        <v>24690.359392500002</v>
      </c>
      <c r="L6" s="101"/>
      <c r="M6" s="101"/>
    </row>
    <row r="7" spans="1:18" s="7" customFormat="1" x14ac:dyDescent="0.2">
      <c r="B7" s="66" t="s">
        <v>171</v>
      </c>
      <c r="C7" s="62">
        <v>4454.4044764924329</v>
      </c>
      <c r="D7" s="62">
        <v>660.08220605506551</v>
      </c>
      <c r="E7" s="62">
        <v>3794.3222704373675</v>
      </c>
      <c r="F7" s="62">
        <v>489.30958264500208</v>
      </c>
      <c r="G7" s="62">
        <v>330.2967506673682</v>
      </c>
      <c r="H7" s="62">
        <v>2974.7159371249968</v>
      </c>
      <c r="I7" s="62">
        <v>193.35653591312482</v>
      </c>
      <c r="J7" s="62">
        <v>1673.0450752805607</v>
      </c>
      <c r="K7" s="62">
        <v>2781.359401211872</v>
      </c>
      <c r="L7" s="101"/>
      <c r="M7" s="101"/>
    </row>
    <row r="8" spans="1:18" s="7" customFormat="1" x14ac:dyDescent="0.2">
      <c r="B8" s="42" t="s">
        <v>74</v>
      </c>
      <c r="C8" s="43">
        <v>26237.439999999999</v>
      </c>
      <c r="D8" s="43">
        <v>1898.44</v>
      </c>
      <c r="E8" s="43">
        <v>24339</v>
      </c>
      <c r="F8" s="43">
        <v>1898.44</v>
      </c>
      <c r="G8" s="43">
        <v>588.11</v>
      </c>
      <c r="H8" s="43">
        <v>21852.45</v>
      </c>
      <c r="I8" s="43">
        <v>1349.3887875</v>
      </c>
      <c r="J8" s="43">
        <v>5734.3787874999998</v>
      </c>
      <c r="K8" s="43">
        <v>20503.061212500001</v>
      </c>
      <c r="L8" s="101"/>
      <c r="M8" s="101"/>
    </row>
    <row r="9" spans="1:18" s="7" customFormat="1" x14ac:dyDescent="0.2">
      <c r="B9" s="66" t="s">
        <v>75</v>
      </c>
      <c r="C9" s="62">
        <v>14013.56148587055</v>
      </c>
      <c r="D9" s="62">
        <v>1848.9970925512</v>
      </c>
      <c r="E9" s="62">
        <v>12164.564393319351</v>
      </c>
      <c r="F9" s="62">
        <v>2432.9389649659661</v>
      </c>
      <c r="G9" s="62">
        <v>1326.7493245930309</v>
      </c>
      <c r="H9" s="62">
        <v>8404.8761037603545</v>
      </c>
      <c r="I9" s="62">
        <v>682.89618343052882</v>
      </c>
      <c r="J9" s="62">
        <v>6291.5815655407259</v>
      </c>
      <c r="K9" s="62">
        <v>7721.9799203298253</v>
      </c>
      <c r="L9" s="101"/>
      <c r="M9" s="101"/>
    </row>
    <row r="10" spans="1:18" s="7" customFormat="1" x14ac:dyDescent="0.2">
      <c r="B10" s="42" t="s">
        <v>6</v>
      </c>
      <c r="C10" s="43">
        <v>52905.459077930689</v>
      </c>
      <c r="D10" s="43">
        <v>289.58705288462892</v>
      </c>
      <c r="E10" s="43">
        <v>52615.872025046061</v>
      </c>
      <c r="F10" s="43">
        <v>144.79352644231446</v>
      </c>
      <c r="G10" s="43">
        <v>19658.670712305047</v>
      </c>
      <c r="H10" s="43">
        <v>32812.407786298696</v>
      </c>
      <c r="I10" s="43">
        <v>2666.008132636769</v>
      </c>
      <c r="J10" s="43">
        <v>22759.059424268758</v>
      </c>
      <c r="K10" s="43">
        <v>30146.399653661927</v>
      </c>
      <c r="L10" s="101"/>
      <c r="M10" s="101"/>
    </row>
    <row r="11" spans="1:18" s="7" customFormat="1" x14ac:dyDescent="0.2">
      <c r="B11" s="66" t="s">
        <v>11</v>
      </c>
      <c r="C11" s="62">
        <v>33200.35</v>
      </c>
      <c r="D11" s="62">
        <v>7642</v>
      </c>
      <c r="E11" s="62">
        <v>25558.35</v>
      </c>
      <c r="F11" s="62">
        <v>1623</v>
      </c>
      <c r="G11" s="62">
        <v>4180</v>
      </c>
      <c r="H11" s="62">
        <v>19755.349999999999</v>
      </c>
      <c r="I11" s="62">
        <v>1348.3026374999999</v>
      </c>
      <c r="J11" s="62">
        <v>14793.302637500001</v>
      </c>
      <c r="K11" s="62">
        <v>18407.047362499998</v>
      </c>
      <c r="L11" s="101"/>
      <c r="M11" s="101"/>
    </row>
    <row r="12" spans="1:18" s="14" customFormat="1" ht="14.25" customHeight="1" x14ac:dyDescent="0.2">
      <c r="A12" s="7"/>
      <c r="B12" s="42" t="s">
        <v>61</v>
      </c>
      <c r="C12" s="43">
        <v>14673</v>
      </c>
      <c r="D12" s="43">
        <v>3723</v>
      </c>
      <c r="E12" s="43">
        <v>10950</v>
      </c>
      <c r="F12" s="43">
        <v>219</v>
      </c>
      <c r="G12" s="43">
        <v>1936.62</v>
      </c>
      <c r="H12" s="43">
        <v>8794.380000000001</v>
      </c>
      <c r="I12" s="43">
        <v>571.63470000000007</v>
      </c>
      <c r="J12" s="43">
        <v>6450.2546999999995</v>
      </c>
      <c r="K12" s="43">
        <v>8222.7453000000005</v>
      </c>
      <c r="L12" s="101"/>
      <c r="M12" s="101"/>
    </row>
    <row r="13" spans="1:18" s="15" customFormat="1" x14ac:dyDescent="0.2">
      <c r="A13" s="34"/>
      <c r="B13" s="66" t="s">
        <v>7</v>
      </c>
      <c r="C13" s="62">
        <v>50925.89</v>
      </c>
      <c r="D13" s="62">
        <v>9448</v>
      </c>
      <c r="E13" s="62">
        <v>41477.89</v>
      </c>
      <c r="F13" s="62">
        <v>3157</v>
      </c>
      <c r="G13" s="62">
        <v>8892</v>
      </c>
      <c r="H13" s="62">
        <v>29428.89</v>
      </c>
      <c r="I13" s="62">
        <v>2295.4534199999998</v>
      </c>
      <c r="J13" s="62">
        <v>23792.453419999998</v>
      </c>
      <c r="K13" s="62">
        <v>27133.436580000001</v>
      </c>
      <c r="L13" s="101"/>
      <c r="M13" s="101"/>
    </row>
    <row r="14" spans="1:18" s="7" customFormat="1" x14ac:dyDescent="0.2">
      <c r="A14" s="13"/>
      <c r="B14" s="42" t="s">
        <v>0</v>
      </c>
      <c r="C14" s="43">
        <v>55314.29</v>
      </c>
      <c r="D14" s="43">
        <v>18641</v>
      </c>
      <c r="E14" s="43">
        <v>36673.29</v>
      </c>
      <c r="F14" s="43">
        <v>9069</v>
      </c>
      <c r="G14" s="43">
        <v>2265</v>
      </c>
      <c r="H14" s="43">
        <v>25339.29</v>
      </c>
      <c r="I14" s="43">
        <v>1647.0538500000002</v>
      </c>
      <c r="J14" s="43">
        <v>31622.05385</v>
      </c>
      <c r="K14" s="43">
        <v>23692.236150000001</v>
      </c>
      <c r="L14" s="101"/>
      <c r="M14" s="101"/>
    </row>
    <row r="15" spans="1:18" s="7" customFormat="1" x14ac:dyDescent="0.2">
      <c r="B15" s="66" t="s">
        <v>25</v>
      </c>
      <c r="C15" s="62">
        <v>25602.23</v>
      </c>
      <c r="D15" s="62">
        <v>5516</v>
      </c>
      <c r="E15" s="62">
        <v>20086.23</v>
      </c>
      <c r="F15" s="62">
        <v>3314</v>
      </c>
      <c r="G15" s="62">
        <v>3858</v>
      </c>
      <c r="H15" s="62">
        <v>12914.23</v>
      </c>
      <c r="I15" s="62">
        <v>965.33869249999998</v>
      </c>
      <c r="J15" s="62">
        <v>13653.3386925</v>
      </c>
      <c r="K15" s="62">
        <v>11948.8913075</v>
      </c>
      <c r="L15" s="101"/>
      <c r="M15" s="101"/>
    </row>
    <row r="16" spans="1:18" s="7" customFormat="1" x14ac:dyDescent="0.2">
      <c r="B16" s="42" t="s">
        <v>33</v>
      </c>
      <c r="C16" s="43">
        <v>11854.031367466765</v>
      </c>
      <c r="D16" s="43">
        <v>2629.1036098911163</v>
      </c>
      <c r="E16" s="43">
        <v>9224.9277575756478</v>
      </c>
      <c r="F16" s="43">
        <v>1706.6127632867135</v>
      </c>
      <c r="G16" s="43">
        <v>1523.1754604524574</v>
      </c>
      <c r="H16" s="43">
        <v>5995.1395338364773</v>
      </c>
      <c r="I16" s="43">
        <v>526.07349409415099</v>
      </c>
      <c r="J16" s="43">
        <v>6384.9653277244388</v>
      </c>
      <c r="K16" s="43">
        <v>5469.0660397423262</v>
      </c>
      <c r="L16" s="101"/>
      <c r="M16" s="101"/>
    </row>
    <row r="17" spans="1:13" s="7" customFormat="1" x14ac:dyDescent="0.2">
      <c r="B17" s="66" t="s">
        <v>50</v>
      </c>
      <c r="C17" s="62">
        <v>36133.369999999995</v>
      </c>
      <c r="D17" s="62">
        <v>3507</v>
      </c>
      <c r="E17" s="62">
        <v>32626.37</v>
      </c>
      <c r="F17" s="62">
        <v>1305</v>
      </c>
      <c r="G17" s="62">
        <v>4828</v>
      </c>
      <c r="H17" s="62">
        <v>26493.37</v>
      </c>
      <c r="I17" s="62">
        <v>1980.3794075000001</v>
      </c>
      <c r="J17" s="62">
        <v>11620.379407500001</v>
      </c>
      <c r="K17" s="62">
        <v>24512.990592499998</v>
      </c>
      <c r="L17" s="101"/>
      <c r="M17" s="101"/>
    </row>
    <row r="18" spans="1:13" s="7" customFormat="1" ht="13.5" customHeight="1" x14ac:dyDescent="0.2">
      <c r="B18" s="42" t="s">
        <v>26</v>
      </c>
      <c r="C18" s="43">
        <v>37540.199999999997</v>
      </c>
      <c r="D18" s="43">
        <v>8632</v>
      </c>
      <c r="E18" s="43">
        <v>28908.2</v>
      </c>
      <c r="F18" s="43">
        <v>2743</v>
      </c>
      <c r="G18" s="43">
        <v>5769</v>
      </c>
      <c r="H18" s="43">
        <v>20396.2</v>
      </c>
      <c r="I18" s="43">
        <v>1458.3283000000001</v>
      </c>
      <c r="J18" s="43">
        <v>18602.328300000001</v>
      </c>
      <c r="K18" s="43">
        <v>18937.8717</v>
      </c>
      <c r="L18" s="101"/>
      <c r="M18" s="101"/>
    </row>
    <row r="19" spans="1:13" s="7" customFormat="1" x14ac:dyDescent="0.2">
      <c r="B19" s="66" t="s">
        <v>34</v>
      </c>
      <c r="C19" s="62">
        <v>10352.36894496901</v>
      </c>
      <c r="D19" s="62">
        <v>1976.3689449690098</v>
      </c>
      <c r="E19" s="62">
        <v>8376</v>
      </c>
      <c r="F19" s="62">
        <v>879.33477897109299</v>
      </c>
      <c r="G19" s="62">
        <v>1583</v>
      </c>
      <c r="H19" s="62">
        <v>5913.6652210289067</v>
      </c>
      <c r="I19" s="62">
        <v>403.6076513352229</v>
      </c>
      <c r="J19" s="62">
        <v>4842.3113752753261</v>
      </c>
      <c r="K19" s="62">
        <v>5510.0575696936839</v>
      </c>
      <c r="L19" s="101"/>
      <c r="M19" s="101"/>
    </row>
    <row r="20" spans="1:13" s="7" customFormat="1" x14ac:dyDescent="0.2">
      <c r="B20" s="42" t="s">
        <v>62</v>
      </c>
      <c r="C20" s="43">
        <v>9657.6691380908251</v>
      </c>
      <c r="D20" s="43">
        <v>2324.4902687673771</v>
      </c>
      <c r="E20" s="43">
        <v>7333.1788693234475</v>
      </c>
      <c r="F20" s="43">
        <v>660.0440222428175</v>
      </c>
      <c r="G20" s="43">
        <v>1099.9768303985172</v>
      </c>
      <c r="H20" s="43">
        <v>5573.1580166821132</v>
      </c>
      <c r="I20" s="43">
        <v>380.36803463855421</v>
      </c>
      <c r="J20" s="43">
        <v>4464.8791560472655</v>
      </c>
      <c r="K20" s="43">
        <v>5192.7899820435587</v>
      </c>
      <c r="L20" s="101"/>
      <c r="M20" s="101"/>
    </row>
    <row r="21" spans="1:13" s="7" customFormat="1" x14ac:dyDescent="0.2">
      <c r="B21" s="66" t="s">
        <v>1</v>
      </c>
      <c r="C21" s="62">
        <v>58951.7</v>
      </c>
      <c r="D21" s="62">
        <v>7640</v>
      </c>
      <c r="E21" s="62">
        <v>51311.7</v>
      </c>
      <c r="F21" s="62">
        <v>6310</v>
      </c>
      <c r="G21" s="62">
        <v>8393</v>
      </c>
      <c r="H21" s="62">
        <v>36608.699999999997</v>
      </c>
      <c r="I21" s="62">
        <v>1784.6741249999998</v>
      </c>
      <c r="J21" s="62">
        <v>24127.674125000001</v>
      </c>
      <c r="K21" s="62">
        <v>34824.025874999999</v>
      </c>
      <c r="L21" s="101"/>
      <c r="M21" s="101"/>
    </row>
    <row r="22" spans="1:13" s="7" customFormat="1" x14ac:dyDescent="0.2">
      <c r="A22" s="14"/>
      <c r="B22" s="42" t="s">
        <v>9</v>
      </c>
      <c r="C22" s="43">
        <v>21272.9</v>
      </c>
      <c r="D22" s="43">
        <v>1933.9</v>
      </c>
      <c r="E22" s="43">
        <v>19339</v>
      </c>
      <c r="F22" s="43">
        <v>1933.9</v>
      </c>
      <c r="G22" s="43">
        <v>2062.04</v>
      </c>
      <c r="H22" s="43">
        <v>15343.06</v>
      </c>
      <c r="I22" s="43">
        <v>897.56900999999993</v>
      </c>
      <c r="J22" s="43">
        <v>6827.4090100000003</v>
      </c>
      <c r="K22" s="43">
        <v>14445.49099</v>
      </c>
      <c r="L22" s="101"/>
      <c r="M22" s="101"/>
    </row>
    <row r="23" spans="1:13" s="7" customFormat="1" x14ac:dyDescent="0.2">
      <c r="B23" s="66" t="s">
        <v>10</v>
      </c>
      <c r="C23" s="62">
        <v>55283.23</v>
      </c>
      <c r="D23" s="62">
        <v>8865</v>
      </c>
      <c r="E23" s="62">
        <v>46418.23</v>
      </c>
      <c r="F23" s="62">
        <v>7466</v>
      </c>
      <c r="G23" s="62">
        <v>7494</v>
      </c>
      <c r="H23" s="62">
        <v>31458.230000000003</v>
      </c>
      <c r="I23" s="62">
        <v>2147.0241975000004</v>
      </c>
      <c r="J23" s="62">
        <v>25972.024197499999</v>
      </c>
      <c r="K23" s="62">
        <v>29311.205802500004</v>
      </c>
      <c r="L23" s="101"/>
      <c r="M23" s="101"/>
    </row>
    <row r="24" spans="1:13" s="7" customFormat="1" x14ac:dyDescent="0.2">
      <c r="B24" s="42" t="s">
        <v>18</v>
      </c>
      <c r="C24" s="43">
        <v>11297.94518412572</v>
      </c>
      <c r="D24" s="43">
        <v>1966.5145735517222</v>
      </c>
      <c r="E24" s="43">
        <v>9331.4306105739979</v>
      </c>
      <c r="F24" s="43">
        <v>2003.9263142192915</v>
      </c>
      <c r="G24" s="43">
        <v>634.32085939564695</v>
      </c>
      <c r="H24" s="43">
        <v>6693.1834369590597</v>
      </c>
      <c r="I24" s="43">
        <v>500.31546191268978</v>
      </c>
      <c r="J24" s="43">
        <v>5105.0772090793507</v>
      </c>
      <c r="K24" s="43">
        <v>6192.8679750463698</v>
      </c>
      <c r="L24" s="101"/>
      <c r="M24" s="101"/>
    </row>
    <row r="25" spans="1:13" s="7" customFormat="1" x14ac:dyDescent="0.2">
      <c r="B25" s="66" t="s">
        <v>2</v>
      </c>
      <c r="C25" s="62">
        <v>19452.809999999998</v>
      </c>
      <c r="D25" s="62">
        <v>3733</v>
      </c>
      <c r="E25" s="62">
        <v>15719.81</v>
      </c>
      <c r="F25" s="62">
        <v>1729</v>
      </c>
      <c r="G25" s="62">
        <v>1984</v>
      </c>
      <c r="H25" s="62">
        <v>12006.81</v>
      </c>
      <c r="I25" s="62">
        <v>897.50904749999995</v>
      </c>
      <c r="J25" s="62">
        <v>8343.5090474999997</v>
      </c>
      <c r="K25" s="62">
        <v>11109.3009525</v>
      </c>
      <c r="L25" s="101"/>
      <c r="M25" s="101"/>
    </row>
    <row r="26" spans="1:13" s="7" customFormat="1" x14ac:dyDescent="0.2">
      <c r="B26" s="42" t="s">
        <v>46</v>
      </c>
      <c r="C26" s="43">
        <v>14634.791304876697</v>
      </c>
      <c r="D26" s="43">
        <v>3713.3015505287008</v>
      </c>
      <c r="E26" s="43">
        <v>10921.489754347996</v>
      </c>
      <c r="F26" s="43">
        <v>1201.3526432430167</v>
      </c>
      <c r="G26" s="43">
        <v>1291.8376256624281</v>
      </c>
      <c r="H26" s="43">
        <v>8428.2994854425506</v>
      </c>
      <c r="I26" s="43">
        <v>575.23143988145409</v>
      </c>
      <c r="J26" s="43">
        <v>6781.7232593156004</v>
      </c>
      <c r="K26" s="43">
        <v>7853.0680455610964</v>
      </c>
      <c r="L26" s="101"/>
      <c r="M26" s="101"/>
    </row>
    <row r="27" spans="1:13" s="7" customFormat="1" x14ac:dyDescent="0.2">
      <c r="B27" s="66" t="s">
        <v>35</v>
      </c>
      <c r="C27" s="62">
        <v>7538.6599226156277</v>
      </c>
      <c r="D27" s="62">
        <v>1669.6599226156281</v>
      </c>
      <c r="E27" s="62">
        <v>5869</v>
      </c>
      <c r="F27" s="62">
        <v>968.47403195474271</v>
      </c>
      <c r="G27" s="62">
        <v>784.04521446198123</v>
      </c>
      <c r="H27" s="62">
        <v>4116.4807535832761</v>
      </c>
      <c r="I27" s="62">
        <v>321.08549877949554</v>
      </c>
      <c r="J27" s="62">
        <v>3743.2646678118476</v>
      </c>
      <c r="K27" s="62">
        <v>3795.3952548037805</v>
      </c>
      <c r="L27" s="101"/>
      <c r="M27" s="101"/>
    </row>
    <row r="28" spans="1:13" s="7" customFormat="1" x14ac:dyDescent="0.2">
      <c r="B28" s="42" t="s">
        <v>20</v>
      </c>
      <c r="C28" s="43">
        <v>47851.109094890962</v>
      </c>
      <c r="D28" s="43">
        <v>4672.4698509574773</v>
      </c>
      <c r="E28" s="43">
        <v>43178.639243933481</v>
      </c>
      <c r="F28" s="43">
        <v>4055.1695590334011</v>
      </c>
      <c r="G28" s="43">
        <v>6364.329910304944</v>
      </c>
      <c r="H28" s="43">
        <v>32759.13977459514</v>
      </c>
      <c r="I28" s="43">
        <v>2129.3440853486841</v>
      </c>
      <c r="J28" s="43">
        <v>17221.313405644505</v>
      </c>
      <c r="K28" s="43">
        <v>30629.795689246457</v>
      </c>
      <c r="L28" s="101"/>
      <c r="M28" s="101"/>
    </row>
    <row r="29" spans="1:13" s="7" customFormat="1" x14ac:dyDescent="0.2">
      <c r="B29" s="66" t="s">
        <v>36</v>
      </c>
      <c r="C29" s="62">
        <v>13278.08</v>
      </c>
      <c r="D29" s="62">
        <v>3457</v>
      </c>
      <c r="E29" s="62">
        <v>9821.08</v>
      </c>
      <c r="F29" s="62">
        <v>1316</v>
      </c>
      <c r="G29" s="62">
        <v>940</v>
      </c>
      <c r="H29" s="62">
        <v>7565.08</v>
      </c>
      <c r="I29" s="62">
        <v>491.73019999999997</v>
      </c>
      <c r="J29" s="62">
        <v>6204.7302</v>
      </c>
      <c r="K29" s="62">
        <v>7073.3498</v>
      </c>
      <c r="L29" s="101"/>
      <c r="M29" s="101"/>
    </row>
    <row r="30" spans="1:13" s="7" customFormat="1" x14ac:dyDescent="0.2">
      <c r="B30" s="42" t="s">
        <v>30</v>
      </c>
      <c r="C30" s="43">
        <v>20001.05</v>
      </c>
      <c r="D30" s="43">
        <v>2774</v>
      </c>
      <c r="E30" s="43">
        <v>17227.05</v>
      </c>
      <c r="F30" s="43">
        <v>3807</v>
      </c>
      <c r="G30" s="43">
        <v>1229</v>
      </c>
      <c r="H30" s="43">
        <v>12191.05</v>
      </c>
      <c r="I30" s="43">
        <v>871.66007500000001</v>
      </c>
      <c r="J30" s="43">
        <v>8681.6600749999998</v>
      </c>
      <c r="K30" s="43">
        <v>11319.389924999999</v>
      </c>
      <c r="L30" s="101"/>
      <c r="M30" s="101"/>
    </row>
    <row r="31" spans="1:13" s="7" customFormat="1" x14ac:dyDescent="0.2">
      <c r="B31" s="66" t="s">
        <v>12</v>
      </c>
      <c r="C31" s="62">
        <v>57359.528269811381</v>
      </c>
      <c r="D31" s="62">
        <v>13713.569106018145</v>
      </c>
      <c r="E31" s="62">
        <v>43645.959163793232</v>
      </c>
      <c r="F31" s="62">
        <v>0</v>
      </c>
      <c r="G31" s="62">
        <v>10876.484905077979</v>
      </c>
      <c r="H31" s="62">
        <v>32769.47425871525</v>
      </c>
      <c r="I31" s="62">
        <v>2662.5197835206145</v>
      </c>
      <c r="J31" s="62">
        <v>27252.573794616736</v>
      </c>
      <c r="K31" s="62">
        <v>30106.954475194638</v>
      </c>
      <c r="L31" s="101"/>
      <c r="M31" s="101"/>
    </row>
    <row r="32" spans="1:13" s="7" customFormat="1" x14ac:dyDescent="0.2">
      <c r="B32" s="63" t="s">
        <v>79</v>
      </c>
      <c r="C32" s="71">
        <f t="shared" ref="C32:K32" si="0">SUM(C4:C31)/28</f>
        <v>31357.107438112165</v>
      </c>
      <c r="D32" s="71">
        <f t="shared" si="0"/>
        <v>5691.3030063853594</v>
      </c>
      <c r="E32" s="71">
        <f t="shared" si="0"/>
        <v>25665.804431726807</v>
      </c>
      <c r="F32" s="71">
        <f t="shared" si="0"/>
        <v>2962.7248638215838</v>
      </c>
      <c r="G32" s="71">
        <f t="shared" si="0"/>
        <v>4655.2020569042643</v>
      </c>
      <c r="H32" s="71">
        <f t="shared" si="0"/>
        <v>18047.877511000963</v>
      </c>
      <c r="I32" s="71">
        <f t="shared" si="0"/>
        <v>1245.1339514818319</v>
      </c>
      <c r="J32" s="71">
        <f t="shared" si="0"/>
        <v>14554.363878593038</v>
      </c>
      <c r="K32" s="71">
        <f t="shared" si="0"/>
        <v>16802.743559519127</v>
      </c>
      <c r="L32" s="101"/>
      <c r="M32" s="106"/>
    </row>
    <row r="33" spans="2:16" s="7" customFormat="1" x14ac:dyDescent="0.2">
      <c r="C33" s="26"/>
      <c r="D33" s="26"/>
      <c r="E33" s="25"/>
      <c r="F33" s="26"/>
      <c r="G33" s="26"/>
      <c r="H33" s="26"/>
      <c r="I33" s="18"/>
      <c r="J33" s="18"/>
      <c r="K33" s="20"/>
      <c r="P33" s="19"/>
    </row>
    <row r="34" spans="2:16" x14ac:dyDescent="0.2">
      <c r="B34" s="155" t="s">
        <v>59</v>
      </c>
      <c r="G34" s="9"/>
      <c r="H34" s="9"/>
    </row>
    <row r="35" spans="2:16" x14ac:dyDescent="0.2">
      <c r="B35" s="155" t="s">
        <v>172</v>
      </c>
      <c r="G35" s="9"/>
      <c r="H35" s="9"/>
    </row>
    <row r="36" spans="2:16" x14ac:dyDescent="0.2">
      <c r="B36" s="155" t="s">
        <v>60</v>
      </c>
    </row>
  </sheetData>
  <phoneticPr fontId="13" type="noConversion"/>
  <hyperlinks>
    <hyperlink ref="B18" location="_edn5" display="_edn5"/>
    <hyperlink ref="B20" location="_ednref5" display="_ednref5"/>
    <hyperlink ref="B15" location="_edn4" display="_edn4"/>
    <hyperlink ref="B30" location="_edn7" display="_edn7"/>
    <hyperlink ref="B35" r:id="rId1" display="http://www.nsi.bg/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J42"/>
  <sheetViews>
    <sheetView showGridLines="0" topLeftCell="A16" zoomScaleNormal="100" workbookViewId="0">
      <selection activeCell="B36" sqref="B36:B42"/>
    </sheetView>
  </sheetViews>
  <sheetFormatPr baseColWidth="10" defaultColWidth="11.42578125" defaultRowHeight="12.75" x14ac:dyDescent="0.2"/>
  <cols>
    <col min="1" max="1" width="4" style="6" customWidth="1"/>
    <col min="2" max="2" width="25.140625" style="6" customWidth="1"/>
    <col min="3" max="3" width="10.85546875" style="25" customWidth="1"/>
    <col min="4" max="6" width="12" style="25" customWidth="1"/>
    <col min="7" max="7" width="12" style="9" customWidth="1"/>
    <col min="8" max="8" width="11.42578125" style="9"/>
    <col min="9" max="9" width="18.140625" style="9" customWidth="1"/>
    <col min="10" max="10" width="2.5703125" style="6" customWidth="1"/>
    <col min="11" max="16384" width="11.42578125" style="6"/>
  </cols>
  <sheetData>
    <row r="1" spans="2:10" ht="15.75" x14ac:dyDescent="0.25">
      <c r="B1" s="27" t="s">
        <v>109</v>
      </c>
      <c r="G1" s="10"/>
      <c r="J1" s="4"/>
    </row>
    <row r="2" spans="2:10" x14ac:dyDescent="0.2">
      <c r="B2" s="8"/>
      <c r="G2" s="11"/>
      <c r="J2" s="12"/>
    </row>
    <row r="3" spans="2:10" ht="49.5" customHeight="1" x14ac:dyDescent="0.2">
      <c r="B3" s="170" t="s">
        <v>19</v>
      </c>
      <c r="C3" s="172" t="s">
        <v>16</v>
      </c>
      <c r="D3" s="178" t="s">
        <v>27</v>
      </c>
      <c r="E3" s="178" t="s">
        <v>14</v>
      </c>
      <c r="F3" s="180" t="s">
        <v>22</v>
      </c>
      <c r="G3" s="174" t="s">
        <v>76</v>
      </c>
      <c r="H3" s="175"/>
      <c r="I3" s="176" t="s">
        <v>55</v>
      </c>
      <c r="J3" s="9"/>
    </row>
    <row r="4" spans="2:10" ht="39.75" customHeight="1" x14ac:dyDescent="0.2">
      <c r="B4" s="171"/>
      <c r="C4" s="173"/>
      <c r="D4" s="179"/>
      <c r="E4" s="179"/>
      <c r="F4" s="181"/>
      <c r="G4" s="64" t="s">
        <v>23</v>
      </c>
      <c r="H4" s="65" t="s">
        <v>108</v>
      </c>
      <c r="I4" s="177"/>
      <c r="J4" s="9"/>
    </row>
    <row r="5" spans="2:10" x14ac:dyDescent="0.2">
      <c r="B5" s="42" t="s">
        <v>8</v>
      </c>
      <c r="C5" s="43">
        <v>53447.59</v>
      </c>
      <c r="D5" s="121">
        <v>27995.128682499999</v>
      </c>
      <c r="E5" s="114">
        <v>0.52378654832706206</v>
      </c>
      <c r="F5" s="121">
        <v>25452.461317499998</v>
      </c>
      <c r="G5" s="122">
        <v>41831</v>
      </c>
      <c r="H5" s="107" t="s">
        <v>80</v>
      </c>
      <c r="I5" s="123">
        <f t="shared" ref="I5:I33" si="0">100*C5/F5</f>
        <v>209.98986830107381</v>
      </c>
      <c r="J5" s="9"/>
    </row>
    <row r="6" spans="2:10" x14ac:dyDescent="0.2">
      <c r="B6" s="66" t="s">
        <v>3</v>
      </c>
      <c r="C6" s="62">
        <v>53643.44</v>
      </c>
      <c r="D6" s="124">
        <v>30150.2186</v>
      </c>
      <c r="E6" s="115">
        <v>0.56204856735511366</v>
      </c>
      <c r="F6" s="124">
        <v>23493.221400000002</v>
      </c>
      <c r="G6" s="125">
        <v>41845</v>
      </c>
      <c r="H6" s="108" t="s">
        <v>81</v>
      </c>
      <c r="I6" s="126">
        <f t="shared" si="0"/>
        <v>228.33582115733176</v>
      </c>
      <c r="J6" s="9"/>
    </row>
    <row r="7" spans="2:10" x14ac:dyDescent="0.2">
      <c r="B7" s="42" t="s">
        <v>4</v>
      </c>
      <c r="C7" s="43">
        <v>61121.91</v>
      </c>
      <c r="D7" s="121">
        <v>36431.550607500001</v>
      </c>
      <c r="E7" s="114">
        <v>0.59604731932460875</v>
      </c>
      <c r="F7" s="121">
        <v>24690.359392500002</v>
      </c>
      <c r="G7" s="122">
        <v>41857</v>
      </c>
      <c r="H7" s="107" t="s">
        <v>82</v>
      </c>
      <c r="I7" s="123">
        <f t="shared" si="0"/>
        <v>247.55374771323307</v>
      </c>
      <c r="J7" s="9"/>
    </row>
    <row r="8" spans="2:10" x14ac:dyDescent="0.2">
      <c r="B8" s="66" t="s">
        <v>24</v>
      </c>
      <c r="C8" s="62">
        <v>4454.4044764924329</v>
      </c>
      <c r="D8" s="124">
        <v>1673.0450752805607</v>
      </c>
      <c r="E8" s="115">
        <v>0.37559343434343434</v>
      </c>
      <c r="F8" s="124">
        <v>2781.359401211872</v>
      </c>
      <c r="G8" s="125">
        <v>41777</v>
      </c>
      <c r="H8" s="108" t="s">
        <v>83</v>
      </c>
      <c r="I8" s="126">
        <f t="shared" si="0"/>
        <v>160.15206357551617</v>
      </c>
      <c r="J8" s="9"/>
    </row>
    <row r="9" spans="2:10" x14ac:dyDescent="0.2">
      <c r="B9" s="42" t="s">
        <v>5</v>
      </c>
      <c r="C9" s="43">
        <v>26237.439999999999</v>
      </c>
      <c r="D9" s="121">
        <v>5734.3787874999998</v>
      </c>
      <c r="E9" s="114">
        <v>0.21855709960651648</v>
      </c>
      <c r="F9" s="121">
        <v>20503.061212500001</v>
      </c>
      <c r="G9" s="122">
        <v>41719</v>
      </c>
      <c r="H9" s="107" t="s">
        <v>84</v>
      </c>
      <c r="I9" s="123">
        <f t="shared" si="0"/>
        <v>127.96840300122574</v>
      </c>
      <c r="J9" s="9"/>
    </row>
    <row r="10" spans="2:10" x14ac:dyDescent="0.2">
      <c r="B10" s="66" t="s">
        <v>75</v>
      </c>
      <c r="C10" s="62">
        <v>14013.56148587055</v>
      </c>
      <c r="D10" s="124">
        <v>6291.5815655407259</v>
      </c>
      <c r="E10" s="115">
        <v>0.44896378211094568</v>
      </c>
      <c r="F10" s="124">
        <v>7721.9799203298253</v>
      </c>
      <c r="G10" s="125">
        <v>41803</v>
      </c>
      <c r="H10" s="108" t="s">
        <v>85</v>
      </c>
      <c r="I10" s="126">
        <f t="shared" si="0"/>
        <v>181.47627461419242</v>
      </c>
      <c r="J10" s="9"/>
    </row>
    <row r="11" spans="2:10" x14ac:dyDescent="0.2">
      <c r="B11" s="42" t="s">
        <v>6</v>
      </c>
      <c r="C11" s="43">
        <v>52905.459077930689</v>
      </c>
      <c r="D11" s="121">
        <v>22759.059424268758</v>
      </c>
      <c r="E11" s="114">
        <v>0.43018357313078515</v>
      </c>
      <c r="F11" s="121">
        <v>30146.399653661927</v>
      </c>
      <c r="G11" s="122">
        <v>41797</v>
      </c>
      <c r="H11" s="107" t="s">
        <v>86</v>
      </c>
      <c r="I11" s="123">
        <f t="shared" si="0"/>
        <v>175.49511611912897</v>
      </c>
      <c r="J11" s="9"/>
    </row>
    <row r="12" spans="2:10" x14ac:dyDescent="0.2">
      <c r="B12" s="66" t="s">
        <v>11</v>
      </c>
      <c r="C12" s="62">
        <v>33200.35</v>
      </c>
      <c r="D12" s="124">
        <v>14793.302637500001</v>
      </c>
      <c r="E12" s="115">
        <v>0.44557670739916905</v>
      </c>
      <c r="F12" s="124">
        <v>18407.047362499998</v>
      </c>
      <c r="G12" s="125">
        <v>41802</v>
      </c>
      <c r="H12" s="108" t="s">
        <v>87</v>
      </c>
      <c r="I12" s="126">
        <f t="shared" si="0"/>
        <v>180.3676023979699</v>
      </c>
      <c r="J12" s="9"/>
    </row>
    <row r="13" spans="2:10" x14ac:dyDescent="0.2">
      <c r="B13" s="42" t="s">
        <v>61</v>
      </c>
      <c r="C13" s="43">
        <v>14673</v>
      </c>
      <c r="D13" s="121">
        <v>6450.2546999999995</v>
      </c>
      <c r="E13" s="114">
        <v>0.43960026579431605</v>
      </c>
      <c r="F13" s="121">
        <v>8222.7453000000005</v>
      </c>
      <c r="G13" s="122">
        <v>41800</v>
      </c>
      <c r="H13" s="107" t="s">
        <v>88</v>
      </c>
      <c r="I13" s="123">
        <f t="shared" si="0"/>
        <v>178.44405322879209</v>
      </c>
      <c r="J13" s="9"/>
    </row>
    <row r="14" spans="2:10" x14ac:dyDescent="0.2">
      <c r="B14" s="66" t="s">
        <v>7</v>
      </c>
      <c r="C14" s="62">
        <v>50925.89</v>
      </c>
      <c r="D14" s="124">
        <v>23792.453419999998</v>
      </c>
      <c r="E14" s="115">
        <v>0.46719759674303185</v>
      </c>
      <c r="F14" s="124">
        <v>27133.436580000001</v>
      </c>
      <c r="G14" s="125">
        <v>41810</v>
      </c>
      <c r="H14" s="108" t="s">
        <v>89</v>
      </c>
      <c r="I14" s="126">
        <f t="shared" si="0"/>
        <v>187.68684110415032</v>
      </c>
      <c r="J14" s="9"/>
    </row>
    <row r="15" spans="2:10" x14ac:dyDescent="0.2">
      <c r="B15" s="42" t="s">
        <v>0</v>
      </c>
      <c r="C15" s="43">
        <v>55314.29</v>
      </c>
      <c r="D15" s="121">
        <v>31622.05385</v>
      </c>
      <c r="E15" s="114">
        <v>0.57167964824279582</v>
      </c>
      <c r="F15" s="121">
        <v>23692.236150000001</v>
      </c>
      <c r="G15" s="122">
        <v>41848</v>
      </c>
      <c r="H15" s="107" t="s">
        <v>90</v>
      </c>
      <c r="I15" s="123">
        <f t="shared" si="0"/>
        <v>233.4701108405084</v>
      </c>
      <c r="J15" s="9"/>
    </row>
    <row r="16" spans="2:10" x14ac:dyDescent="0.2">
      <c r="B16" s="66" t="s">
        <v>25</v>
      </c>
      <c r="C16" s="62">
        <v>25602.23</v>
      </c>
      <c r="D16" s="124">
        <v>13653.3386925</v>
      </c>
      <c r="E16" s="115">
        <v>0.53328708837081773</v>
      </c>
      <c r="F16" s="124">
        <v>11948.8913075</v>
      </c>
      <c r="G16" s="125">
        <v>41834</v>
      </c>
      <c r="H16" s="108" t="s">
        <v>91</v>
      </c>
      <c r="I16" s="126">
        <f t="shared" si="0"/>
        <v>214.26448145804258</v>
      </c>
      <c r="J16" s="9"/>
    </row>
    <row r="17" spans="2:10" x14ac:dyDescent="0.2">
      <c r="B17" s="42" t="s">
        <v>33</v>
      </c>
      <c r="C17" s="43">
        <v>11854.031367466765</v>
      </c>
      <c r="D17" s="121">
        <v>6384.9653277244388</v>
      </c>
      <c r="E17" s="114">
        <v>0.53863239684415654</v>
      </c>
      <c r="F17" s="121">
        <v>5469.0660397423262</v>
      </c>
      <c r="G17" s="122">
        <v>41836</v>
      </c>
      <c r="H17" s="107" t="s">
        <v>92</v>
      </c>
      <c r="I17" s="123">
        <f t="shared" si="0"/>
        <v>216.7469048888147</v>
      </c>
      <c r="J17" s="9"/>
    </row>
    <row r="18" spans="2:10" x14ac:dyDescent="0.2">
      <c r="B18" s="66" t="s">
        <v>50</v>
      </c>
      <c r="C18" s="62">
        <v>36133.369999999995</v>
      </c>
      <c r="D18" s="124">
        <v>11620.379407500001</v>
      </c>
      <c r="E18" s="115">
        <v>0.32159688973101602</v>
      </c>
      <c r="F18" s="124">
        <v>24512.990592499998</v>
      </c>
      <c r="G18" s="125">
        <v>41757</v>
      </c>
      <c r="H18" s="108" t="s">
        <v>93</v>
      </c>
      <c r="I18" s="126">
        <f t="shared" si="0"/>
        <v>147.40498456787793</v>
      </c>
      <c r="J18" s="9"/>
    </row>
    <row r="19" spans="2:10" x14ac:dyDescent="0.2">
      <c r="B19" s="42" t="s">
        <v>26</v>
      </c>
      <c r="C19" s="43">
        <v>37540.199999999997</v>
      </c>
      <c r="D19" s="121">
        <v>18602.328300000001</v>
      </c>
      <c r="E19" s="114">
        <v>0.4955308788978216</v>
      </c>
      <c r="F19" s="121">
        <v>18937.8717</v>
      </c>
      <c r="G19" s="122">
        <v>41820</v>
      </c>
      <c r="H19" s="107" t="s">
        <v>94</v>
      </c>
      <c r="I19" s="123">
        <f t="shared" si="0"/>
        <v>198.22818843999241</v>
      </c>
      <c r="J19" s="9"/>
    </row>
    <row r="20" spans="2:10" x14ac:dyDescent="0.2">
      <c r="B20" s="66" t="s">
        <v>34</v>
      </c>
      <c r="C20" s="62">
        <v>10352.36894496901</v>
      </c>
      <c r="D20" s="124">
        <v>4842.3113752753261</v>
      </c>
      <c r="E20" s="115">
        <v>0.46774911143681441</v>
      </c>
      <c r="F20" s="124">
        <v>5510.0575696936839</v>
      </c>
      <c r="G20" s="125">
        <v>41810</v>
      </c>
      <c r="H20" s="108" t="s">
        <v>95</v>
      </c>
      <c r="I20" s="126">
        <f t="shared" si="0"/>
        <v>187.88132091230619</v>
      </c>
      <c r="J20" s="9"/>
    </row>
    <row r="21" spans="2:10" x14ac:dyDescent="0.2">
      <c r="B21" s="42" t="s">
        <v>62</v>
      </c>
      <c r="C21" s="43">
        <v>9657.6691380908251</v>
      </c>
      <c r="D21" s="121">
        <v>4464.8791560472655</v>
      </c>
      <c r="E21" s="114">
        <v>0.46231436304204399</v>
      </c>
      <c r="F21" s="121">
        <v>5192.7899820435587</v>
      </c>
      <c r="G21" s="122">
        <v>41808</v>
      </c>
      <c r="H21" s="107" t="s">
        <v>96</v>
      </c>
      <c r="I21" s="123">
        <f t="shared" si="0"/>
        <v>185.98227872659251</v>
      </c>
      <c r="J21" s="9"/>
    </row>
    <row r="22" spans="2:10" x14ac:dyDescent="0.2">
      <c r="B22" s="66" t="s">
        <v>1</v>
      </c>
      <c r="C22" s="62">
        <v>58951.7</v>
      </c>
      <c r="D22" s="124">
        <v>24127.674125000001</v>
      </c>
      <c r="E22" s="115">
        <v>0.40927868280304047</v>
      </c>
      <c r="F22" s="124">
        <v>34824.025874999999</v>
      </c>
      <c r="G22" s="125">
        <v>41789</v>
      </c>
      <c r="H22" s="108" t="s">
        <v>97</v>
      </c>
      <c r="I22" s="126">
        <f t="shared" si="0"/>
        <v>169.28456293825909</v>
      </c>
      <c r="J22" s="9"/>
    </row>
    <row r="23" spans="2:10" x14ac:dyDescent="0.2">
      <c r="B23" s="42" t="s">
        <v>9</v>
      </c>
      <c r="C23" s="43">
        <v>21272.9</v>
      </c>
      <c r="D23" s="121">
        <v>6827.4090100000003</v>
      </c>
      <c r="E23" s="114">
        <v>0.32094397143783876</v>
      </c>
      <c r="F23" s="121">
        <v>14445.49099</v>
      </c>
      <c r="G23" s="122">
        <v>41757</v>
      </c>
      <c r="H23" s="107" t="s">
        <v>98</v>
      </c>
      <c r="I23" s="127">
        <f t="shared" si="0"/>
        <v>147.26325338976935</v>
      </c>
      <c r="J23" s="9"/>
    </row>
    <row r="24" spans="2:10" x14ac:dyDescent="0.2">
      <c r="B24" s="66" t="s">
        <v>10</v>
      </c>
      <c r="C24" s="62">
        <v>55283.23</v>
      </c>
      <c r="D24" s="124">
        <v>25972.024197499999</v>
      </c>
      <c r="E24" s="115">
        <v>0.46979932607953617</v>
      </c>
      <c r="F24" s="124">
        <v>29311.205802500004</v>
      </c>
      <c r="G24" s="125">
        <v>41811</v>
      </c>
      <c r="H24" s="108" t="s">
        <v>99</v>
      </c>
      <c r="I24" s="126">
        <f t="shared" si="0"/>
        <v>188.60783269204433</v>
      </c>
      <c r="J24" s="9"/>
    </row>
    <row r="25" spans="2:10" x14ac:dyDescent="0.2">
      <c r="B25" s="42" t="s">
        <v>18</v>
      </c>
      <c r="C25" s="43">
        <v>11297.94518412572</v>
      </c>
      <c r="D25" s="121">
        <v>5105.0772090793507</v>
      </c>
      <c r="E25" s="114">
        <v>0.45185891114539001</v>
      </c>
      <c r="F25" s="121">
        <v>6192.8679750463698</v>
      </c>
      <c r="G25" s="122">
        <v>41804</v>
      </c>
      <c r="H25" s="107" t="s">
        <v>100</v>
      </c>
      <c r="I25" s="123">
        <f t="shared" si="0"/>
        <v>182.43478190799189</v>
      </c>
      <c r="J25" s="9"/>
    </row>
    <row r="26" spans="2:10" x14ac:dyDescent="0.2">
      <c r="B26" s="66" t="s">
        <v>2</v>
      </c>
      <c r="C26" s="62">
        <v>19452.809999999998</v>
      </c>
      <c r="D26" s="124">
        <v>8343.5090474999997</v>
      </c>
      <c r="E26" s="115">
        <v>0.42891022158238323</v>
      </c>
      <c r="F26" s="124">
        <v>11109.3009525</v>
      </c>
      <c r="G26" s="125">
        <v>41796</v>
      </c>
      <c r="H26" s="108" t="s">
        <v>101</v>
      </c>
      <c r="I26" s="126">
        <f t="shared" si="0"/>
        <v>175.10381691138184</v>
      </c>
      <c r="J26" s="9"/>
    </row>
    <row r="27" spans="2:10" x14ac:dyDescent="0.2">
      <c r="B27" s="42" t="s">
        <v>46</v>
      </c>
      <c r="C27" s="43">
        <v>14634.791304876697</v>
      </c>
      <c r="D27" s="121">
        <v>6781.7232593156004</v>
      </c>
      <c r="E27" s="114">
        <v>0.46339733297431801</v>
      </c>
      <c r="F27" s="121">
        <v>7853.0680455610964</v>
      </c>
      <c r="G27" s="122">
        <v>41809</v>
      </c>
      <c r="H27" s="107" t="s">
        <v>102</v>
      </c>
      <c r="I27" s="123">
        <f t="shared" si="0"/>
        <v>186.35762761725888</v>
      </c>
      <c r="J27" s="9"/>
    </row>
    <row r="28" spans="2:10" x14ac:dyDescent="0.2">
      <c r="B28" s="66" t="s">
        <v>35</v>
      </c>
      <c r="C28" s="62">
        <v>7538.6599226156277</v>
      </c>
      <c r="D28" s="124">
        <v>3743.2646678118476</v>
      </c>
      <c r="E28" s="115">
        <v>0.49654245001584812</v>
      </c>
      <c r="F28" s="124">
        <v>3795.3952548037805</v>
      </c>
      <c r="G28" s="125">
        <v>41821</v>
      </c>
      <c r="H28" s="108" t="s">
        <v>103</v>
      </c>
      <c r="I28" s="126">
        <f t="shared" si="0"/>
        <v>198.62647804794631</v>
      </c>
      <c r="J28" s="9"/>
    </row>
    <row r="29" spans="2:10" x14ac:dyDescent="0.2">
      <c r="B29" s="42" t="s">
        <v>20</v>
      </c>
      <c r="C29" s="43">
        <v>47851.109094890962</v>
      </c>
      <c r="D29" s="121">
        <v>17221.313405644505</v>
      </c>
      <c r="E29" s="114">
        <v>0.35989371472025539</v>
      </c>
      <c r="F29" s="121">
        <v>30629.795689246457</v>
      </c>
      <c r="G29" s="122">
        <v>41771</v>
      </c>
      <c r="H29" s="107" t="s">
        <v>104</v>
      </c>
      <c r="I29" s="123">
        <f t="shared" si="0"/>
        <v>156.22405575395524</v>
      </c>
      <c r="J29" s="9"/>
    </row>
    <row r="30" spans="2:10" x14ac:dyDescent="0.2">
      <c r="B30" s="66" t="s">
        <v>36</v>
      </c>
      <c r="C30" s="62">
        <v>13278.08</v>
      </c>
      <c r="D30" s="124">
        <v>6204.7302</v>
      </c>
      <c r="E30" s="115">
        <v>0.46729121981491301</v>
      </c>
      <c r="F30" s="124">
        <v>7073.3498</v>
      </c>
      <c r="G30" s="125">
        <v>41810</v>
      </c>
      <c r="H30" s="108" t="s">
        <v>105</v>
      </c>
      <c r="I30" s="126">
        <f t="shared" si="0"/>
        <v>187.71982689163767</v>
      </c>
      <c r="J30" s="9"/>
    </row>
    <row r="31" spans="2:10" x14ac:dyDescent="0.2">
      <c r="B31" s="42" t="s">
        <v>30</v>
      </c>
      <c r="C31" s="43">
        <v>20001.05</v>
      </c>
      <c r="D31" s="121">
        <v>8681.6600749999998</v>
      </c>
      <c r="E31" s="114">
        <v>0.43406021558868157</v>
      </c>
      <c r="F31" s="121">
        <v>11319.389924999999</v>
      </c>
      <c r="G31" s="122">
        <v>41798</v>
      </c>
      <c r="H31" s="107" t="s">
        <v>106</v>
      </c>
      <c r="I31" s="123">
        <f t="shared" si="0"/>
        <v>176.69724369001275</v>
      </c>
      <c r="J31" s="9"/>
    </row>
    <row r="32" spans="2:10" x14ac:dyDescent="0.2">
      <c r="B32" s="66" t="s">
        <v>12</v>
      </c>
      <c r="C32" s="62">
        <v>57359.528269811381</v>
      </c>
      <c r="D32" s="124">
        <v>27252.573794616736</v>
      </c>
      <c r="E32" s="115">
        <v>0.47511851329084076</v>
      </c>
      <c r="F32" s="124">
        <v>30106.954475194638</v>
      </c>
      <c r="G32" s="125">
        <v>41813</v>
      </c>
      <c r="H32" s="108" t="s">
        <v>107</v>
      </c>
      <c r="I32" s="126">
        <f t="shared" si="0"/>
        <v>190.51919820409057</v>
      </c>
      <c r="J32" s="9"/>
    </row>
    <row r="33" spans="2:10" ht="14.25" customHeight="1" x14ac:dyDescent="0.2">
      <c r="B33" s="63" t="s">
        <v>79</v>
      </c>
      <c r="C33" s="71">
        <f>SUM(C5:C32)/28</f>
        <v>31357.107438112165</v>
      </c>
      <c r="D33" s="71">
        <f>SUM(D5:D32)/28</f>
        <v>14554.363878593038</v>
      </c>
      <c r="E33" s="116">
        <f>SUM(E5:E32)/28</f>
        <v>0.45269427964833919</v>
      </c>
      <c r="F33" s="71">
        <f>SUM(F5:F32)/28</f>
        <v>16802.743559519127</v>
      </c>
      <c r="G33" s="128"/>
      <c r="H33" s="109" t="s">
        <v>77</v>
      </c>
      <c r="I33" s="129">
        <f t="shared" si="0"/>
        <v>186.61897283046773</v>
      </c>
      <c r="J33" s="9"/>
    </row>
    <row r="35" spans="2:10" x14ac:dyDescent="0.2">
      <c r="B35" s="155" t="s">
        <v>59</v>
      </c>
    </row>
    <row r="36" spans="2:10" x14ac:dyDescent="0.2">
      <c r="B36" s="155"/>
    </row>
    <row r="37" spans="2:10" x14ac:dyDescent="0.2">
      <c r="B37" s="155"/>
    </row>
    <row r="38" spans="2:10" x14ac:dyDescent="0.2">
      <c r="B38" s="155"/>
    </row>
    <row r="39" spans="2:10" x14ac:dyDescent="0.2">
      <c r="B39" s="155"/>
    </row>
    <row r="40" spans="2:10" x14ac:dyDescent="0.2">
      <c r="B40" s="155"/>
    </row>
    <row r="41" spans="2:10" x14ac:dyDescent="0.2">
      <c r="B41" s="155"/>
    </row>
    <row r="42" spans="2:10" x14ac:dyDescent="0.2">
      <c r="B42" s="155"/>
    </row>
  </sheetData>
  <mergeCells count="7">
    <mergeCell ref="B3:B4"/>
    <mergeCell ref="C3:C4"/>
    <mergeCell ref="G3:H3"/>
    <mergeCell ref="I3:I4"/>
    <mergeCell ref="E3:E4"/>
    <mergeCell ref="F3:F4"/>
    <mergeCell ref="D3:D4"/>
  </mergeCells>
  <phoneticPr fontId="13" type="noConversion"/>
  <conditionalFormatting sqref="I5:I30 I33">
    <cfRule type="dataBar" priority="32">
      <dataBar>
        <cfvo type="min"/>
        <cfvo type="max"/>
        <color rgb="FFFF555A"/>
      </dataBar>
    </cfRule>
    <cfRule type="dataBar" priority="33">
      <dataBar>
        <cfvo type="min"/>
        <cfvo type="max"/>
        <color rgb="FF638EC6"/>
      </dataBar>
    </cfRule>
  </conditionalFormatting>
  <conditionalFormatting sqref="I5:I13 I15:I30 I33">
    <cfRule type="dataBar" priority="30">
      <dataBar>
        <cfvo type="min"/>
        <cfvo type="max"/>
        <color rgb="FFFF555A"/>
      </dataBar>
    </cfRule>
    <cfRule type="dataBar" priority="31">
      <dataBar>
        <cfvo type="min"/>
        <cfvo type="max"/>
        <color rgb="FF638EC6"/>
      </dataBar>
    </cfRule>
  </conditionalFormatting>
  <conditionalFormatting sqref="I14">
    <cfRule type="dataBar" priority="28">
      <dataBar>
        <cfvo type="min"/>
        <cfvo type="max"/>
        <color rgb="FFFF555A"/>
      </dataBar>
    </cfRule>
    <cfRule type="dataBar" priority="29">
      <dataBar>
        <cfvo type="min"/>
        <cfvo type="max"/>
        <color rgb="FF638EC6"/>
      </dataBar>
    </cfRule>
  </conditionalFormatting>
  <conditionalFormatting sqref="I5:I13 I33">
    <cfRule type="dataBar" priority="26">
      <dataBar>
        <cfvo type="min"/>
        <cfvo type="max"/>
        <color rgb="FFFF555A"/>
      </dataBar>
    </cfRule>
    <cfRule type="dataBar" priority="27">
      <dataBar>
        <cfvo type="min"/>
        <cfvo type="max"/>
        <color rgb="FF638EC6"/>
      </dataBar>
    </cfRule>
  </conditionalFormatting>
  <conditionalFormatting sqref="I14">
    <cfRule type="dataBar" priority="24">
      <dataBar>
        <cfvo type="min"/>
        <cfvo type="max"/>
        <color rgb="FFFF555A"/>
      </dataBar>
    </cfRule>
    <cfRule type="dataBar" priority="25">
      <dataBar>
        <cfvo type="min"/>
        <cfvo type="max"/>
        <color rgb="FF638EC6"/>
      </dataBar>
    </cfRule>
  </conditionalFormatting>
  <conditionalFormatting sqref="E6">
    <cfRule type="dataBar" priority="8">
      <dataBar>
        <cfvo type="min"/>
        <cfvo type="max"/>
        <color rgb="FFFF555A"/>
      </dataBar>
    </cfRule>
  </conditionalFormatting>
  <conditionalFormatting sqref="E33">
    <cfRule type="dataBar" priority="7">
      <dataBar>
        <cfvo type="min"/>
        <cfvo type="max"/>
        <color rgb="FFFF555A"/>
      </dataBar>
    </cfRule>
  </conditionalFormatting>
  <conditionalFormatting sqref="E7:E32">
    <cfRule type="dataBar" priority="6">
      <dataBar>
        <cfvo type="min"/>
        <cfvo type="max"/>
        <color rgb="FFFF555A"/>
      </dataBar>
    </cfRule>
  </conditionalFormatting>
  <conditionalFormatting sqref="E5">
    <cfRule type="dataBar" priority="5">
      <dataBar>
        <cfvo type="min"/>
        <cfvo type="max"/>
        <color rgb="FFFF555A"/>
      </dataBar>
    </cfRule>
  </conditionalFormatting>
  <conditionalFormatting sqref="I31:I32">
    <cfRule type="dataBar" priority="3">
      <dataBar>
        <cfvo type="min"/>
        <cfvo type="max"/>
        <color rgb="FFFF555A"/>
      </dataBar>
    </cfRule>
    <cfRule type="dataBar" priority="4">
      <dataBar>
        <cfvo type="min"/>
        <cfvo type="max"/>
        <color rgb="FF638EC6"/>
      </dataBar>
    </cfRule>
  </conditionalFormatting>
  <conditionalFormatting sqref="I31:I32">
    <cfRule type="dataBar" priority="1">
      <dataBar>
        <cfvo type="min"/>
        <cfvo type="max"/>
        <color rgb="FFFF555A"/>
      </dataBar>
    </cfRule>
    <cfRule type="dataBar" priority="2">
      <dataBar>
        <cfvo type="min"/>
        <cfvo type="max"/>
        <color rgb="FF638EC6"/>
      </dataBar>
    </cfRule>
  </conditionalFormatting>
  <hyperlinks>
    <hyperlink ref="B19" location="_edn5" display="_edn5"/>
    <hyperlink ref="B21" location="_ednref5" display="_ednref5"/>
    <hyperlink ref="B16" location="_edn4" display="_edn4"/>
    <hyperlink ref="B31" location="_edn7" display="_edn7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B1:O37"/>
  <sheetViews>
    <sheetView showGridLines="0" topLeftCell="F61" zoomScaleNormal="100" workbookViewId="0">
      <selection activeCell="J58" sqref="J58"/>
    </sheetView>
  </sheetViews>
  <sheetFormatPr baseColWidth="10" defaultColWidth="11.42578125" defaultRowHeight="12.75" x14ac:dyDescent="0.2"/>
  <cols>
    <col min="1" max="1" width="4" style="6" customWidth="1"/>
    <col min="2" max="2" width="21.28515625" style="6" customWidth="1"/>
    <col min="3" max="3" width="10.85546875" style="25" customWidth="1"/>
    <col min="4" max="6" width="12" style="25" customWidth="1"/>
    <col min="7" max="7" width="13" style="25" customWidth="1"/>
    <col min="8" max="8" width="12" style="25" customWidth="1"/>
    <col min="9" max="9" width="12" style="9" customWidth="1"/>
    <col min="10" max="10" width="11.42578125" style="9"/>
    <col min="11" max="11" width="11.140625" style="6" customWidth="1"/>
    <col min="12" max="12" width="11.42578125" style="6"/>
    <col min="13" max="13" width="12.42578125" style="6" customWidth="1"/>
    <col min="14" max="14" width="12" style="6" customWidth="1"/>
    <col min="15" max="15" width="18.85546875" style="6" customWidth="1"/>
    <col min="16" max="16384" width="11.42578125" style="6"/>
  </cols>
  <sheetData>
    <row r="1" spans="2:15" ht="15.75" x14ac:dyDescent="0.25">
      <c r="B1" s="27" t="s">
        <v>78</v>
      </c>
      <c r="F1" s="10"/>
      <c r="G1" s="10"/>
      <c r="H1" s="10"/>
      <c r="I1" s="10"/>
      <c r="K1" s="4"/>
      <c r="L1" s="4"/>
      <c r="M1" s="4"/>
      <c r="N1" s="5"/>
    </row>
    <row r="2" spans="2:15" ht="12.75" customHeight="1" x14ac:dyDescent="0.2">
      <c r="B2" s="8"/>
      <c r="I2" s="11"/>
    </row>
    <row r="3" spans="2:15" ht="60.75" customHeight="1" x14ac:dyDescent="0.2">
      <c r="B3" s="79" t="s">
        <v>19</v>
      </c>
      <c r="C3" s="130" t="s">
        <v>16</v>
      </c>
      <c r="D3" s="117" t="s">
        <v>28</v>
      </c>
      <c r="E3" s="117" t="s">
        <v>15</v>
      </c>
      <c r="F3" s="117" t="s">
        <v>17</v>
      </c>
      <c r="G3" s="117" t="s">
        <v>13</v>
      </c>
      <c r="H3" s="117" t="s">
        <v>21</v>
      </c>
      <c r="I3" s="79" t="s">
        <v>40</v>
      </c>
      <c r="J3" s="131" t="s">
        <v>27</v>
      </c>
      <c r="K3" s="132" t="s">
        <v>14</v>
      </c>
      <c r="L3" s="133" t="s">
        <v>22</v>
      </c>
      <c r="M3" s="182" t="s">
        <v>76</v>
      </c>
      <c r="N3" s="183"/>
      <c r="O3" s="79" t="s">
        <v>19</v>
      </c>
    </row>
    <row r="4" spans="2:15" x14ac:dyDescent="0.2">
      <c r="B4" s="42" t="s">
        <v>8</v>
      </c>
      <c r="C4" s="43">
        <v>53447.59</v>
      </c>
      <c r="D4" s="43">
        <v>8637</v>
      </c>
      <c r="E4" s="43">
        <v>44810.59</v>
      </c>
      <c r="F4" s="43">
        <v>9152</v>
      </c>
      <c r="G4" s="43">
        <v>8531</v>
      </c>
      <c r="H4" s="43">
        <v>27127.589999999997</v>
      </c>
      <c r="I4" s="43">
        <v>1675.1286825</v>
      </c>
      <c r="J4" s="121">
        <v>27995.128682499999</v>
      </c>
      <c r="K4" s="114">
        <v>0.52378654832706206</v>
      </c>
      <c r="L4" s="121">
        <v>25452.461317499998</v>
      </c>
      <c r="M4" s="122">
        <v>41831</v>
      </c>
      <c r="N4" s="107" t="s">
        <v>80</v>
      </c>
      <c r="O4" s="42" t="s">
        <v>8</v>
      </c>
    </row>
    <row r="5" spans="2:15" x14ac:dyDescent="0.2">
      <c r="B5" s="66" t="s">
        <v>3</v>
      </c>
      <c r="C5" s="62">
        <v>53643.44</v>
      </c>
      <c r="D5" s="62">
        <v>12788</v>
      </c>
      <c r="E5" s="62">
        <v>40855.440000000002</v>
      </c>
      <c r="F5" s="62">
        <v>7382</v>
      </c>
      <c r="G5" s="62">
        <v>8347</v>
      </c>
      <c r="H5" s="62">
        <v>25126.440000000002</v>
      </c>
      <c r="I5" s="62">
        <v>1633.2186000000002</v>
      </c>
      <c r="J5" s="124">
        <v>30150.2186</v>
      </c>
      <c r="K5" s="115">
        <v>0.56204856735511366</v>
      </c>
      <c r="L5" s="124">
        <v>23493.221400000002</v>
      </c>
      <c r="M5" s="125">
        <v>41845</v>
      </c>
      <c r="N5" s="108" t="s">
        <v>81</v>
      </c>
      <c r="O5" s="66" t="s">
        <v>3</v>
      </c>
    </row>
    <row r="6" spans="2:15" x14ac:dyDescent="0.2">
      <c r="B6" s="42" t="s">
        <v>4</v>
      </c>
      <c r="C6" s="43">
        <v>61121.91</v>
      </c>
      <c r="D6" s="43">
        <v>15057</v>
      </c>
      <c r="E6" s="43">
        <v>46064.91</v>
      </c>
      <c r="F6" s="43">
        <v>5990</v>
      </c>
      <c r="G6" s="43">
        <v>13576</v>
      </c>
      <c r="H6" s="43">
        <v>26498.910000000003</v>
      </c>
      <c r="I6" s="43">
        <v>1808.5506075000003</v>
      </c>
      <c r="J6" s="121">
        <v>36431.550607500001</v>
      </c>
      <c r="K6" s="114">
        <v>0.59604731932460875</v>
      </c>
      <c r="L6" s="121">
        <v>24690.359392500002</v>
      </c>
      <c r="M6" s="122">
        <v>41857</v>
      </c>
      <c r="N6" s="107" t="s">
        <v>82</v>
      </c>
      <c r="O6" s="42" t="s">
        <v>4</v>
      </c>
    </row>
    <row r="7" spans="2:15" x14ac:dyDescent="0.2">
      <c r="B7" s="66" t="s">
        <v>24</v>
      </c>
      <c r="C7" s="62">
        <v>4454.4044764924329</v>
      </c>
      <c r="D7" s="62">
        <v>660.08220605506551</v>
      </c>
      <c r="E7" s="62">
        <v>3794.3222704373675</v>
      </c>
      <c r="F7" s="62">
        <v>489.30958264500208</v>
      </c>
      <c r="G7" s="62">
        <v>330.2967506673682</v>
      </c>
      <c r="H7" s="62">
        <v>2974.7159371249968</v>
      </c>
      <c r="I7" s="62">
        <v>193.35653591312482</v>
      </c>
      <c r="J7" s="124">
        <v>1673.0450752805607</v>
      </c>
      <c r="K7" s="115">
        <v>0.37559343434343434</v>
      </c>
      <c r="L7" s="124">
        <v>2781.359401211872</v>
      </c>
      <c r="M7" s="125">
        <v>41777</v>
      </c>
      <c r="N7" s="108" t="s">
        <v>83</v>
      </c>
      <c r="O7" s="66" t="s">
        <v>24</v>
      </c>
    </row>
    <row r="8" spans="2:15" x14ac:dyDescent="0.2">
      <c r="B8" s="42" t="s">
        <v>5</v>
      </c>
      <c r="C8" s="43">
        <v>26237.439999999999</v>
      </c>
      <c r="D8" s="43">
        <v>1898.44</v>
      </c>
      <c r="E8" s="43">
        <v>24339</v>
      </c>
      <c r="F8" s="43">
        <v>1898.44</v>
      </c>
      <c r="G8" s="43">
        <v>588.11</v>
      </c>
      <c r="H8" s="43">
        <v>21852.45</v>
      </c>
      <c r="I8" s="43">
        <v>1349.3887875</v>
      </c>
      <c r="J8" s="121">
        <v>5734.3787874999998</v>
      </c>
      <c r="K8" s="114">
        <v>0.21855709960651648</v>
      </c>
      <c r="L8" s="121">
        <v>20503.061212500001</v>
      </c>
      <c r="M8" s="122">
        <v>41719</v>
      </c>
      <c r="N8" s="107" t="s">
        <v>84</v>
      </c>
      <c r="O8" s="42" t="s">
        <v>5</v>
      </c>
    </row>
    <row r="9" spans="2:15" x14ac:dyDescent="0.2">
      <c r="B9" s="66" t="s">
        <v>75</v>
      </c>
      <c r="C9" s="62">
        <v>14013.56148587055</v>
      </c>
      <c r="D9" s="62">
        <v>1848.9970925512</v>
      </c>
      <c r="E9" s="62">
        <v>12164.564393319351</v>
      </c>
      <c r="F9" s="62">
        <v>2432.9389649659661</v>
      </c>
      <c r="G9" s="62">
        <v>1326.7493245930309</v>
      </c>
      <c r="H9" s="62">
        <v>8404.8761037603545</v>
      </c>
      <c r="I9" s="62">
        <v>682.89618343052882</v>
      </c>
      <c r="J9" s="124">
        <v>6291.5815655407259</v>
      </c>
      <c r="K9" s="115">
        <v>0.44896378211094568</v>
      </c>
      <c r="L9" s="124">
        <v>7721.9799203298253</v>
      </c>
      <c r="M9" s="125">
        <v>41803</v>
      </c>
      <c r="N9" s="108" t="s">
        <v>85</v>
      </c>
      <c r="O9" s="66" t="s">
        <v>75</v>
      </c>
    </row>
    <row r="10" spans="2:15" x14ac:dyDescent="0.2">
      <c r="B10" s="42" t="s">
        <v>6</v>
      </c>
      <c r="C10" s="43">
        <v>52905.459077930689</v>
      </c>
      <c r="D10" s="43">
        <v>289.58705288462892</v>
      </c>
      <c r="E10" s="43">
        <v>52615.872025046061</v>
      </c>
      <c r="F10" s="43">
        <v>144.79352644231446</v>
      </c>
      <c r="G10" s="43">
        <v>19658.670712305047</v>
      </c>
      <c r="H10" s="43">
        <v>32812.407786298696</v>
      </c>
      <c r="I10" s="43">
        <v>2666.008132636769</v>
      </c>
      <c r="J10" s="121">
        <v>22759.059424268758</v>
      </c>
      <c r="K10" s="114">
        <v>0.43018357313078515</v>
      </c>
      <c r="L10" s="121">
        <v>30146.399653661927</v>
      </c>
      <c r="M10" s="122">
        <v>41797</v>
      </c>
      <c r="N10" s="107" t="s">
        <v>86</v>
      </c>
      <c r="O10" s="42" t="s">
        <v>6</v>
      </c>
    </row>
    <row r="11" spans="2:15" x14ac:dyDescent="0.2">
      <c r="B11" s="66" t="s">
        <v>11</v>
      </c>
      <c r="C11" s="62">
        <v>33200.35</v>
      </c>
      <c r="D11" s="62">
        <v>7642</v>
      </c>
      <c r="E11" s="62">
        <v>25558.35</v>
      </c>
      <c r="F11" s="62">
        <v>1623</v>
      </c>
      <c r="G11" s="62">
        <v>4180</v>
      </c>
      <c r="H11" s="62">
        <v>19755.349999999999</v>
      </c>
      <c r="I11" s="62">
        <v>1348.3026374999999</v>
      </c>
      <c r="J11" s="124">
        <v>14793.302637500001</v>
      </c>
      <c r="K11" s="115">
        <v>0.44557670739916905</v>
      </c>
      <c r="L11" s="124">
        <v>18407.047362499998</v>
      </c>
      <c r="M11" s="125">
        <v>41802</v>
      </c>
      <c r="N11" s="108" t="s">
        <v>87</v>
      </c>
      <c r="O11" s="66" t="s">
        <v>11</v>
      </c>
    </row>
    <row r="12" spans="2:15" x14ac:dyDescent="0.2">
      <c r="B12" s="42" t="s">
        <v>61</v>
      </c>
      <c r="C12" s="43">
        <v>14673</v>
      </c>
      <c r="D12" s="43">
        <v>3723</v>
      </c>
      <c r="E12" s="43">
        <v>10950</v>
      </c>
      <c r="F12" s="43">
        <v>219</v>
      </c>
      <c r="G12" s="43">
        <v>1936.62</v>
      </c>
      <c r="H12" s="43">
        <v>8794.380000000001</v>
      </c>
      <c r="I12" s="43">
        <v>571.63470000000007</v>
      </c>
      <c r="J12" s="121">
        <v>6450.2546999999995</v>
      </c>
      <c r="K12" s="114">
        <v>0.43960026579431605</v>
      </c>
      <c r="L12" s="121">
        <v>8222.7453000000005</v>
      </c>
      <c r="M12" s="122">
        <v>41800</v>
      </c>
      <c r="N12" s="107" t="s">
        <v>88</v>
      </c>
      <c r="O12" s="42" t="s">
        <v>61</v>
      </c>
    </row>
    <row r="13" spans="2:15" x14ac:dyDescent="0.2">
      <c r="B13" s="66" t="s">
        <v>7</v>
      </c>
      <c r="C13" s="62">
        <v>50925.89</v>
      </c>
      <c r="D13" s="62">
        <v>9448</v>
      </c>
      <c r="E13" s="62">
        <v>41477.89</v>
      </c>
      <c r="F13" s="62">
        <v>3157</v>
      </c>
      <c r="G13" s="62">
        <v>8892</v>
      </c>
      <c r="H13" s="62">
        <v>29428.89</v>
      </c>
      <c r="I13" s="62">
        <v>2295.4534199999998</v>
      </c>
      <c r="J13" s="124">
        <v>23792.453419999998</v>
      </c>
      <c r="K13" s="115">
        <v>0.46719759674303185</v>
      </c>
      <c r="L13" s="124">
        <v>27133.436580000001</v>
      </c>
      <c r="M13" s="125">
        <v>41810</v>
      </c>
      <c r="N13" s="108" t="s">
        <v>89</v>
      </c>
      <c r="O13" s="66" t="s">
        <v>7</v>
      </c>
    </row>
    <row r="14" spans="2:15" x14ac:dyDescent="0.2">
      <c r="B14" s="42" t="s">
        <v>0</v>
      </c>
      <c r="C14" s="43">
        <v>55314.29</v>
      </c>
      <c r="D14" s="43">
        <v>18641</v>
      </c>
      <c r="E14" s="43">
        <v>36673.29</v>
      </c>
      <c r="F14" s="43">
        <v>9069</v>
      </c>
      <c r="G14" s="43">
        <v>2265</v>
      </c>
      <c r="H14" s="43">
        <v>25339.29</v>
      </c>
      <c r="I14" s="43">
        <v>1647.0538500000002</v>
      </c>
      <c r="J14" s="121">
        <v>31622.05385</v>
      </c>
      <c r="K14" s="114">
        <v>0.57167964824279582</v>
      </c>
      <c r="L14" s="121">
        <v>23692.236150000001</v>
      </c>
      <c r="M14" s="122">
        <v>41848</v>
      </c>
      <c r="N14" s="107" t="s">
        <v>90</v>
      </c>
      <c r="O14" s="42" t="s">
        <v>0</v>
      </c>
    </row>
    <row r="15" spans="2:15" x14ac:dyDescent="0.2">
      <c r="B15" s="66" t="s">
        <v>25</v>
      </c>
      <c r="C15" s="62">
        <v>25602.23</v>
      </c>
      <c r="D15" s="62">
        <v>5516</v>
      </c>
      <c r="E15" s="62">
        <v>20086.23</v>
      </c>
      <c r="F15" s="62">
        <v>3314</v>
      </c>
      <c r="G15" s="62">
        <v>3858</v>
      </c>
      <c r="H15" s="62">
        <v>12914.23</v>
      </c>
      <c r="I15" s="62">
        <v>965.33869249999998</v>
      </c>
      <c r="J15" s="124">
        <v>13653.3386925</v>
      </c>
      <c r="K15" s="115">
        <v>0.53328708837081773</v>
      </c>
      <c r="L15" s="124">
        <v>11948.8913075</v>
      </c>
      <c r="M15" s="125">
        <v>41834</v>
      </c>
      <c r="N15" s="108" t="s">
        <v>91</v>
      </c>
      <c r="O15" s="66" t="s">
        <v>25</v>
      </c>
    </row>
    <row r="16" spans="2:15" x14ac:dyDescent="0.2">
      <c r="B16" s="42" t="s">
        <v>33</v>
      </c>
      <c r="C16" s="43">
        <v>11854.031367466765</v>
      </c>
      <c r="D16" s="43">
        <v>2629.1036098911163</v>
      </c>
      <c r="E16" s="43">
        <v>9224.9277575756478</v>
      </c>
      <c r="F16" s="43">
        <v>1706.6127632867135</v>
      </c>
      <c r="G16" s="43">
        <v>1523.1754604524574</v>
      </c>
      <c r="H16" s="43">
        <v>5995.1395338364773</v>
      </c>
      <c r="I16" s="43">
        <v>526.07349409415099</v>
      </c>
      <c r="J16" s="121">
        <v>6384.9653277244388</v>
      </c>
      <c r="K16" s="114">
        <v>0.53863239684415654</v>
      </c>
      <c r="L16" s="121">
        <v>5469.0660397423262</v>
      </c>
      <c r="M16" s="122">
        <v>41836</v>
      </c>
      <c r="N16" s="107" t="s">
        <v>92</v>
      </c>
      <c r="O16" s="42" t="s">
        <v>33</v>
      </c>
    </row>
    <row r="17" spans="2:15" x14ac:dyDescent="0.2">
      <c r="B17" s="66" t="s">
        <v>50</v>
      </c>
      <c r="C17" s="62">
        <v>36133.369999999995</v>
      </c>
      <c r="D17" s="62">
        <v>3507</v>
      </c>
      <c r="E17" s="62">
        <v>32626.37</v>
      </c>
      <c r="F17" s="62">
        <v>1305</v>
      </c>
      <c r="G17" s="62">
        <v>4828</v>
      </c>
      <c r="H17" s="62">
        <v>26493.37</v>
      </c>
      <c r="I17" s="62">
        <v>1980.3794075000001</v>
      </c>
      <c r="J17" s="124">
        <v>11620.379407500001</v>
      </c>
      <c r="K17" s="115">
        <v>0.32159688973101602</v>
      </c>
      <c r="L17" s="124">
        <v>24512.990592499998</v>
      </c>
      <c r="M17" s="125">
        <v>41757</v>
      </c>
      <c r="N17" s="108" t="s">
        <v>93</v>
      </c>
      <c r="O17" s="66" t="s">
        <v>50</v>
      </c>
    </row>
    <row r="18" spans="2:15" x14ac:dyDescent="0.2">
      <c r="B18" s="42" t="s">
        <v>26</v>
      </c>
      <c r="C18" s="43">
        <v>37540.199999999997</v>
      </c>
      <c r="D18" s="43">
        <v>8632</v>
      </c>
      <c r="E18" s="43">
        <v>28908.2</v>
      </c>
      <c r="F18" s="43">
        <v>2743</v>
      </c>
      <c r="G18" s="43">
        <v>5769</v>
      </c>
      <c r="H18" s="43">
        <v>20396.2</v>
      </c>
      <c r="I18" s="43">
        <v>1458.3283000000001</v>
      </c>
      <c r="J18" s="121">
        <v>18602.328300000001</v>
      </c>
      <c r="K18" s="114">
        <v>0.4955308788978216</v>
      </c>
      <c r="L18" s="121">
        <v>18937.8717</v>
      </c>
      <c r="M18" s="122">
        <v>41820</v>
      </c>
      <c r="N18" s="107" t="s">
        <v>94</v>
      </c>
      <c r="O18" s="42" t="s">
        <v>26</v>
      </c>
    </row>
    <row r="19" spans="2:15" x14ac:dyDescent="0.2">
      <c r="B19" s="66" t="s">
        <v>34</v>
      </c>
      <c r="C19" s="62">
        <v>10352.36894496901</v>
      </c>
      <c r="D19" s="62">
        <v>1976.3689449690098</v>
      </c>
      <c r="E19" s="62">
        <v>8376</v>
      </c>
      <c r="F19" s="62">
        <v>879.33477897109299</v>
      </c>
      <c r="G19" s="62">
        <v>1583</v>
      </c>
      <c r="H19" s="62">
        <v>5913.6652210289067</v>
      </c>
      <c r="I19" s="62">
        <v>403.6076513352229</v>
      </c>
      <c r="J19" s="124">
        <v>4842.3113752753261</v>
      </c>
      <c r="K19" s="115">
        <v>0.46774911143681441</v>
      </c>
      <c r="L19" s="124">
        <v>5510.0575696936839</v>
      </c>
      <c r="M19" s="125">
        <v>41810</v>
      </c>
      <c r="N19" s="108" t="s">
        <v>95</v>
      </c>
      <c r="O19" s="66" t="s">
        <v>34</v>
      </c>
    </row>
    <row r="20" spans="2:15" x14ac:dyDescent="0.2">
      <c r="B20" s="42" t="s">
        <v>62</v>
      </c>
      <c r="C20" s="43">
        <v>9657.6691380908251</v>
      </c>
      <c r="D20" s="43">
        <v>2324.4902687673771</v>
      </c>
      <c r="E20" s="43">
        <v>7333.1788693234475</v>
      </c>
      <c r="F20" s="43">
        <v>660.0440222428175</v>
      </c>
      <c r="G20" s="43">
        <v>1099.9768303985172</v>
      </c>
      <c r="H20" s="43">
        <v>5573.1580166821132</v>
      </c>
      <c r="I20" s="43">
        <v>380.36803463855421</v>
      </c>
      <c r="J20" s="121">
        <v>4464.8791560472655</v>
      </c>
      <c r="K20" s="114">
        <v>0.46231436304204399</v>
      </c>
      <c r="L20" s="121">
        <v>5192.7899820435587</v>
      </c>
      <c r="M20" s="122">
        <v>41808</v>
      </c>
      <c r="N20" s="107" t="s">
        <v>96</v>
      </c>
      <c r="O20" s="42" t="s">
        <v>62</v>
      </c>
    </row>
    <row r="21" spans="2:15" x14ac:dyDescent="0.2">
      <c r="B21" s="66" t="s">
        <v>1</v>
      </c>
      <c r="C21" s="62">
        <v>58951.7</v>
      </c>
      <c r="D21" s="62">
        <v>7640</v>
      </c>
      <c r="E21" s="62">
        <v>51311.7</v>
      </c>
      <c r="F21" s="62">
        <v>6310</v>
      </c>
      <c r="G21" s="62">
        <v>8393</v>
      </c>
      <c r="H21" s="62">
        <v>36608.699999999997</v>
      </c>
      <c r="I21" s="62">
        <v>1784.6741249999998</v>
      </c>
      <c r="J21" s="124">
        <v>24127.674125000001</v>
      </c>
      <c r="K21" s="115">
        <v>0.40927868280304047</v>
      </c>
      <c r="L21" s="124">
        <v>34824.025874999999</v>
      </c>
      <c r="M21" s="125">
        <v>41789</v>
      </c>
      <c r="N21" s="108" t="s">
        <v>97</v>
      </c>
      <c r="O21" s="66" t="s">
        <v>1</v>
      </c>
    </row>
    <row r="22" spans="2:15" x14ac:dyDescent="0.2">
      <c r="B22" s="42" t="s">
        <v>9</v>
      </c>
      <c r="C22" s="43">
        <v>21272.9</v>
      </c>
      <c r="D22" s="43">
        <v>1933.9</v>
      </c>
      <c r="E22" s="43">
        <v>19339</v>
      </c>
      <c r="F22" s="43">
        <v>1933.9</v>
      </c>
      <c r="G22" s="43">
        <v>2062.04</v>
      </c>
      <c r="H22" s="43">
        <v>15343.06</v>
      </c>
      <c r="I22" s="43">
        <v>897.56900999999993</v>
      </c>
      <c r="J22" s="121">
        <v>6827.4090100000003</v>
      </c>
      <c r="K22" s="114">
        <v>0.32094397143783876</v>
      </c>
      <c r="L22" s="121">
        <v>14445.49099</v>
      </c>
      <c r="M22" s="122">
        <v>41757</v>
      </c>
      <c r="N22" s="107" t="s">
        <v>98</v>
      </c>
      <c r="O22" s="42" t="s">
        <v>9</v>
      </c>
    </row>
    <row r="23" spans="2:15" x14ac:dyDescent="0.2">
      <c r="B23" s="66" t="s">
        <v>10</v>
      </c>
      <c r="C23" s="62">
        <v>55283.23</v>
      </c>
      <c r="D23" s="62">
        <v>8865</v>
      </c>
      <c r="E23" s="62">
        <v>46418.23</v>
      </c>
      <c r="F23" s="62">
        <v>7466</v>
      </c>
      <c r="G23" s="62">
        <v>7494</v>
      </c>
      <c r="H23" s="62">
        <v>31458.230000000003</v>
      </c>
      <c r="I23" s="62">
        <v>2147.0241975000004</v>
      </c>
      <c r="J23" s="124">
        <v>25972.024197499999</v>
      </c>
      <c r="K23" s="115">
        <v>0.46979932607953617</v>
      </c>
      <c r="L23" s="124">
        <v>29311.205802500004</v>
      </c>
      <c r="M23" s="125">
        <v>41811</v>
      </c>
      <c r="N23" s="108" t="s">
        <v>99</v>
      </c>
      <c r="O23" s="66" t="s">
        <v>10</v>
      </c>
    </row>
    <row r="24" spans="2:15" x14ac:dyDescent="0.2">
      <c r="B24" s="42" t="s">
        <v>18</v>
      </c>
      <c r="C24" s="43">
        <v>11297.94518412572</v>
      </c>
      <c r="D24" s="43">
        <v>1966.5145735517222</v>
      </c>
      <c r="E24" s="43">
        <v>9331.4306105739979</v>
      </c>
      <c r="F24" s="43">
        <v>2003.9263142192915</v>
      </c>
      <c r="G24" s="43">
        <v>634.32085939564695</v>
      </c>
      <c r="H24" s="43">
        <v>6693.1834369590597</v>
      </c>
      <c r="I24" s="43">
        <v>500.31546191268978</v>
      </c>
      <c r="J24" s="121">
        <v>5105.0772090793507</v>
      </c>
      <c r="K24" s="114">
        <v>0.45185891114539001</v>
      </c>
      <c r="L24" s="121">
        <v>6192.8679750463698</v>
      </c>
      <c r="M24" s="122">
        <v>41804</v>
      </c>
      <c r="N24" s="107" t="s">
        <v>100</v>
      </c>
      <c r="O24" s="42" t="s">
        <v>18</v>
      </c>
    </row>
    <row r="25" spans="2:15" x14ac:dyDescent="0.2">
      <c r="B25" s="66" t="s">
        <v>2</v>
      </c>
      <c r="C25" s="62">
        <v>19452.809999999998</v>
      </c>
      <c r="D25" s="62">
        <v>3733</v>
      </c>
      <c r="E25" s="62">
        <v>15719.81</v>
      </c>
      <c r="F25" s="62">
        <v>1729</v>
      </c>
      <c r="G25" s="62">
        <v>1984</v>
      </c>
      <c r="H25" s="62">
        <v>12006.81</v>
      </c>
      <c r="I25" s="62">
        <v>897.50904749999995</v>
      </c>
      <c r="J25" s="124">
        <v>8343.5090474999997</v>
      </c>
      <c r="K25" s="115">
        <v>0.42891022158238323</v>
      </c>
      <c r="L25" s="124">
        <v>11109.3009525</v>
      </c>
      <c r="M25" s="125">
        <v>41796</v>
      </c>
      <c r="N25" s="108" t="s">
        <v>101</v>
      </c>
      <c r="O25" s="66" t="s">
        <v>2</v>
      </c>
    </row>
    <row r="26" spans="2:15" x14ac:dyDescent="0.2">
      <c r="B26" s="42" t="s">
        <v>46</v>
      </c>
      <c r="C26" s="43">
        <v>14634.791304876697</v>
      </c>
      <c r="D26" s="43">
        <v>3713.3015505287008</v>
      </c>
      <c r="E26" s="43">
        <v>10921.489754347996</v>
      </c>
      <c r="F26" s="43">
        <v>1201.3526432430167</v>
      </c>
      <c r="G26" s="43">
        <v>1291.8376256624281</v>
      </c>
      <c r="H26" s="43">
        <v>8428.2994854425506</v>
      </c>
      <c r="I26" s="43">
        <v>575.23143988145409</v>
      </c>
      <c r="J26" s="121">
        <v>6781.7232593156004</v>
      </c>
      <c r="K26" s="114">
        <v>0.46339733297431801</v>
      </c>
      <c r="L26" s="121">
        <v>7853.0680455610964</v>
      </c>
      <c r="M26" s="122">
        <v>41809</v>
      </c>
      <c r="N26" s="107" t="s">
        <v>102</v>
      </c>
      <c r="O26" s="42" t="s">
        <v>46</v>
      </c>
    </row>
    <row r="27" spans="2:15" x14ac:dyDescent="0.2">
      <c r="B27" s="66" t="s">
        <v>35</v>
      </c>
      <c r="C27" s="62">
        <v>7538.6599226156277</v>
      </c>
      <c r="D27" s="62">
        <v>1669.6599226156281</v>
      </c>
      <c r="E27" s="62">
        <v>5869</v>
      </c>
      <c r="F27" s="62">
        <v>968.47403195474271</v>
      </c>
      <c r="G27" s="62">
        <v>784.04521446198123</v>
      </c>
      <c r="H27" s="62">
        <v>4116.4807535832761</v>
      </c>
      <c r="I27" s="62">
        <v>321.08549877949554</v>
      </c>
      <c r="J27" s="124">
        <v>3743.2646678118476</v>
      </c>
      <c r="K27" s="115">
        <v>0.49654245001584812</v>
      </c>
      <c r="L27" s="124">
        <v>3795.3952548037805</v>
      </c>
      <c r="M27" s="125">
        <v>41821</v>
      </c>
      <c r="N27" s="108" t="s">
        <v>103</v>
      </c>
      <c r="O27" s="66" t="s">
        <v>35</v>
      </c>
    </row>
    <row r="28" spans="2:15" x14ac:dyDescent="0.2">
      <c r="B28" s="42" t="s">
        <v>20</v>
      </c>
      <c r="C28" s="43">
        <v>47851.109094890962</v>
      </c>
      <c r="D28" s="43">
        <v>4672.4698509574773</v>
      </c>
      <c r="E28" s="43">
        <v>43178.639243933481</v>
      </c>
      <c r="F28" s="43">
        <v>4055.1695590334011</v>
      </c>
      <c r="G28" s="43">
        <v>6364.329910304944</v>
      </c>
      <c r="H28" s="43">
        <v>32759.13977459514</v>
      </c>
      <c r="I28" s="43">
        <v>2129.3440853486841</v>
      </c>
      <c r="J28" s="121">
        <v>17221.313405644505</v>
      </c>
      <c r="K28" s="114">
        <v>0.35989371472025539</v>
      </c>
      <c r="L28" s="121">
        <v>30629.795689246457</v>
      </c>
      <c r="M28" s="122">
        <v>41771</v>
      </c>
      <c r="N28" s="107" t="s">
        <v>104</v>
      </c>
      <c r="O28" s="42" t="s">
        <v>20</v>
      </c>
    </row>
    <row r="29" spans="2:15" x14ac:dyDescent="0.2">
      <c r="B29" s="66" t="s">
        <v>36</v>
      </c>
      <c r="C29" s="62">
        <v>13278.08</v>
      </c>
      <c r="D29" s="62">
        <v>3457</v>
      </c>
      <c r="E29" s="62">
        <v>9821.08</v>
      </c>
      <c r="F29" s="62">
        <v>1316</v>
      </c>
      <c r="G29" s="62">
        <v>940</v>
      </c>
      <c r="H29" s="62">
        <v>7565.08</v>
      </c>
      <c r="I29" s="62">
        <v>491.73019999999997</v>
      </c>
      <c r="J29" s="124">
        <v>6204.7302</v>
      </c>
      <c r="K29" s="115">
        <v>0.46729121981491301</v>
      </c>
      <c r="L29" s="124">
        <v>7073.3498</v>
      </c>
      <c r="M29" s="125">
        <v>41810</v>
      </c>
      <c r="N29" s="108" t="s">
        <v>105</v>
      </c>
      <c r="O29" s="66" t="s">
        <v>36</v>
      </c>
    </row>
    <row r="30" spans="2:15" ht="13.5" customHeight="1" x14ac:dyDescent="0.2">
      <c r="B30" s="42" t="s">
        <v>30</v>
      </c>
      <c r="C30" s="43">
        <v>20001.05</v>
      </c>
      <c r="D30" s="43">
        <v>2774</v>
      </c>
      <c r="E30" s="43">
        <v>17227.05</v>
      </c>
      <c r="F30" s="43">
        <v>3807</v>
      </c>
      <c r="G30" s="43">
        <v>1229</v>
      </c>
      <c r="H30" s="43">
        <v>12191.05</v>
      </c>
      <c r="I30" s="43">
        <v>871.66007500000001</v>
      </c>
      <c r="J30" s="121">
        <v>8681.6600749999998</v>
      </c>
      <c r="K30" s="114">
        <v>0.43406021558868157</v>
      </c>
      <c r="L30" s="121">
        <v>11319.389924999999</v>
      </c>
      <c r="M30" s="122">
        <v>41798</v>
      </c>
      <c r="N30" s="107" t="s">
        <v>106</v>
      </c>
      <c r="O30" s="42" t="s">
        <v>30</v>
      </c>
    </row>
    <row r="31" spans="2:15" x14ac:dyDescent="0.2">
      <c r="B31" s="66" t="s">
        <v>12</v>
      </c>
      <c r="C31" s="62">
        <v>57359.528269811381</v>
      </c>
      <c r="D31" s="62">
        <v>13713.569106018145</v>
      </c>
      <c r="E31" s="62">
        <v>43645.959163793232</v>
      </c>
      <c r="F31" s="62">
        <v>0</v>
      </c>
      <c r="G31" s="62">
        <v>10876.484905077979</v>
      </c>
      <c r="H31" s="62">
        <v>32769.47425871525</v>
      </c>
      <c r="I31" s="62">
        <v>2662.5197835206145</v>
      </c>
      <c r="J31" s="124">
        <v>27252.573794616736</v>
      </c>
      <c r="K31" s="115">
        <v>0.47511851329084076</v>
      </c>
      <c r="L31" s="124">
        <v>30106.954475194638</v>
      </c>
      <c r="M31" s="125">
        <v>41813</v>
      </c>
      <c r="N31" s="108" t="s">
        <v>107</v>
      </c>
      <c r="O31" s="66" t="s">
        <v>12</v>
      </c>
    </row>
    <row r="32" spans="2:15" ht="12.75" customHeight="1" x14ac:dyDescent="0.2">
      <c r="B32" s="63" t="s">
        <v>79</v>
      </c>
      <c r="C32" s="71">
        <f>SUM(C4:C31)/28</f>
        <v>31357.107438112165</v>
      </c>
      <c r="D32" s="71">
        <f t="shared" ref="D32:J32" si="0">SUM(D4:D31)/28</f>
        <v>5691.3030063853594</v>
      </c>
      <c r="E32" s="71">
        <f t="shared" si="0"/>
        <v>25665.804431726807</v>
      </c>
      <c r="F32" s="71">
        <f t="shared" si="0"/>
        <v>2962.7248638215838</v>
      </c>
      <c r="G32" s="71">
        <f t="shared" si="0"/>
        <v>4655.2020569042643</v>
      </c>
      <c r="H32" s="71">
        <f t="shared" si="0"/>
        <v>18047.877511000963</v>
      </c>
      <c r="I32" s="71">
        <f t="shared" si="0"/>
        <v>1245.1339514818319</v>
      </c>
      <c r="J32" s="71">
        <f t="shared" si="0"/>
        <v>14554.363878593038</v>
      </c>
      <c r="K32" s="116">
        <f>SUM(K4:K31)/28</f>
        <v>0.45269427964833919</v>
      </c>
      <c r="L32" s="71">
        <f>SUM(L4:L31)/28</f>
        <v>16802.743559519127</v>
      </c>
      <c r="M32" s="128"/>
      <c r="N32" s="109" t="s">
        <v>77</v>
      </c>
      <c r="O32" s="63" t="s">
        <v>79</v>
      </c>
    </row>
    <row r="34" spans="2:6" x14ac:dyDescent="0.2">
      <c r="B34" s="155" t="s">
        <v>59</v>
      </c>
    </row>
    <row r="35" spans="2:6" x14ac:dyDescent="0.2">
      <c r="B35" s="155" t="s">
        <v>172</v>
      </c>
    </row>
    <row r="36" spans="2:6" x14ac:dyDescent="0.2">
      <c r="B36" s="155" t="s">
        <v>60</v>
      </c>
    </row>
    <row r="37" spans="2:6" ht="15" x14ac:dyDescent="0.25">
      <c r="B37" s="150"/>
      <c r="C37"/>
      <c r="D37"/>
      <c r="E37"/>
      <c r="F37"/>
    </row>
  </sheetData>
  <sortState ref="B4:O31">
    <sortCondition ref="B4:B31"/>
  </sortState>
  <mergeCells count="1">
    <mergeCell ref="M3:N3"/>
  </mergeCells>
  <phoneticPr fontId="13" type="noConversion"/>
  <conditionalFormatting sqref="K4:K5">
    <cfRule type="dataBar" priority="22">
      <dataBar>
        <cfvo type="min"/>
        <cfvo type="max"/>
        <color rgb="FFFF555A"/>
      </dataBar>
    </cfRule>
  </conditionalFormatting>
  <conditionalFormatting sqref="K32">
    <cfRule type="dataBar" priority="5">
      <dataBar>
        <cfvo type="min"/>
        <cfvo type="max"/>
        <color rgb="FFFF555A"/>
      </dataBar>
    </cfRule>
  </conditionalFormatting>
  <conditionalFormatting sqref="K6:K31">
    <cfRule type="dataBar" priority="1">
      <dataBar>
        <cfvo type="min"/>
        <cfvo type="max"/>
        <color rgb="FFFF555A"/>
      </dataBar>
    </cfRule>
  </conditionalFormatting>
  <hyperlinks>
    <hyperlink ref="B18" location="_edn5" display="_edn5"/>
    <hyperlink ref="B20" location="_ednref5" display="_ednref5"/>
    <hyperlink ref="B15" location="_edn4" display="_edn4"/>
    <hyperlink ref="B30" location="_edn7" display="_edn7"/>
    <hyperlink ref="O18" location="_edn5" display="_edn5"/>
    <hyperlink ref="O20" location="_ednref5" display="_ednref5"/>
    <hyperlink ref="O15" location="_edn4" display="_edn4"/>
    <hyperlink ref="O30" location="_edn7" display="_edn7"/>
    <hyperlink ref="B35" r:id="rId1" display="http://www.nsi.bg/"/>
  </hyperlinks>
  <pageMargins left="0.70866141732283472" right="0.70866141732283472" top="0.74803149606299213" bottom="0.74803149606299213" header="0.31496062992125984" footer="0.31496062992125984"/>
  <pageSetup paperSize="9" scale="71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33"/>
  <sheetViews>
    <sheetView showGridLines="0" topLeftCell="A34" zoomScaleNormal="100" workbookViewId="0">
      <selection activeCell="A37" sqref="A37:XFD56"/>
    </sheetView>
  </sheetViews>
  <sheetFormatPr baseColWidth="10" defaultColWidth="11.42578125" defaultRowHeight="15" x14ac:dyDescent="0.25"/>
  <cols>
    <col min="1" max="1" width="3.85546875" style="1" customWidth="1"/>
    <col min="2" max="2" width="8.7109375" style="1" customWidth="1"/>
    <col min="3" max="3" width="2.140625" style="48" customWidth="1"/>
    <col min="4" max="4" width="27.28515625" style="2" customWidth="1"/>
    <col min="5" max="5" width="2.28515625" style="51" customWidth="1"/>
    <col min="6" max="9" width="13.5703125" style="156" customWidth="1"/>
    <col min="10" max="10" width="2.7109375" style="157" customWidth="1"/>
    <col min="11" max="11" width="13" style="156" customWidth="1"/>
    <col min="12" max="16384" width="11.42578125" style="1"/>
  </cols>
  <sheetData>
    <row r="1" spans="2:11" ht="15.75" x14ac:dyDescent="0.25">
      <c r="B1" s="27" t="s">
        <v>134</v>
      </c>
      <c r="C1" s="47"/>
      <c r="K1" s="1"/>
    </row>
    <row r="2" spans="2:11" x14ac:dyDescent="0.25">
      <c r="D2" s="3"/>
      <c r="E2" s="52"/>
    </row>
    <row r="3" spans="2:11" ht="34.5" customHeight="1" x14ac:dyDescent="0.25">
      <c r="B3" s="169" t="s">
        <v>29</v>
      </c>
      <c r="C3" s="166"/>
      <c r="D3" s="168" t="s">
        <v>57</v>
      </c>
      <c r="E3" s="167"/>
      <c r="F3" s="161" t="s">
        <v>37</v>
      </c>
      <c r="G3" s="161" t="s">
        <v>38</v>
      </c>
      <c r="H3" s="161" t="s">
        <v>13</v>
      </c>
      <c r="I3" s="161" t="s">
        <v>40</v>
      </c>
      <c r="J3" s="166"/>
      <c r="K3" s="165" t="s">
        <v>64</v>
      </c>
    </row>
    <row r="4" spans="2:11" x14ac:dyDescent="0.25">
      <c r="B4" s="160">
        <v>1</v>
      </c>
      <c r="C4" s="49"/>
      <c r="D4" s="53" t="s">
        <v>137</v>
      </c>
      <c r="E4" s="138"/>
      <c r="F4" s="160">
        <v>60.983316446069018</v>
      </c>
      <c r="G4" s="160">
        <v>24.260481205549141</v>
      </c>
      <c r="H4" s="160">
        <v>54.985023847501694</v>
      </c>
      <c r="I4" s="160">
        <v>7.3249262141132281</v>
      </c>
      <c r="J4" s="159"/>
      <c r="K4" s="160">
        <v>100</v>
      </c>
    </row>
    <row r="5" spans="2:11" x14ac:dyDescent="0.25">
      <c r="B5" s="160">
        <v>2</v>
      </c>
      <c r="C5" s="49"/>
      <c r="D5" s="46" t="s">
        <v>145</v>
      </c>
      <c r="E5" s="138"/>
      <c r="F5" s="158">
        <v>78.679783039390315</v>
      </c>
      <c r="G5" s="158">
        <v>38.278362340230174</v>
      </c>
      <c r="H5" s="158">
        <v>9.5600938031339009</v>
      </c>
      <c r="I5" s="158">
        <v>6.9518716577540109</v>
      </c>
      <c r="J5" s="159"/>
      <c r="K5" s="158">
        <v>100</v>
      </c>
    </row>
    <row r="6" spans="2:11" x14ac:dyDescent="0.25">
      <c r="B6" s="160">
        <v>3</v>
      </c>
      <c r="C6" s="49"/>
      <c r="D6" s="46" t="s">
        <v>136</v>
      </c>
      <c r="E6" s="138"/>
      <c r="F6" s="158">
        <v>54.432722453294545</v>
      </c>
      <c r="G6" s="158">
        <v>31.421829617627488</v>
      </c>
      <c r="H6" s="158">
        <v>35.529397428655734</v>
      </c>
      <c r="I6" s="158">
        <v>6.9518716577540109</v>
      </c>
      <c r="J6" s="159"/>
      <c r="K6" s="158">
        <v>100</v>
      </c>
    </row>
    <row r="7" spans="2:11" x14ac:dyDescent="0.25">
      <c r="B7" s="160">
        <v>4</v>
      </c>
      <c r="C7" s="49"/>
      <c r="D7" s="46" t="s">
        <v>147</v>
      </c>
      <c r="E7" s="138"/>
      <c r="F7" s="158">
        <v>48.072259336166034</v>
      </c>
      <c r="G7" s="158">
        <v>31.204830054806216</v>
      </c>
      <c r="H7" s="158">
        <v>27.850741779015372</v>
      </c>
      <c r="I7" s="158">
        <v>9.6190737188270781</v>
      </c>
      <c r="J7" s="159"/>
      <c r="K7" s="158">
        <v>99.999999999999986</v>
      </c>
    </row>
    <row r="8" spans="2:11" x14ac:dyDescent="0.25">
      <c r="B8" s="160">
        <v>5</v>
      </c>
      <c r="C8" s="49"/>
      <c r="D8" s="46" t="s">
        <v>146</v>
      </c>
      <c r="E8" s="138"/>
      <c r="F8" s="158">
        <v>46.163278734804074</v>
      </c>
      <c r="G8" s="158">
        <v>27.734790740960968</v>
      </c>
      <c r="H8" s="158">
        <v>32.287514387033013</v>
      </c>
      <c r="I8" s="158">
        <v>8.0788975952445288</v>
      </c>
      <c r="J8" s="159"/>
      <c r="K8" s="158">
        <v>100</v>
      </c>
    </row>
    <row r="9" spans="2:11" x14ac:dyDescent="0.25">
      <c r="B9" s="160">
        <v>6</v>
      </c>
      <c r="C9" s="49"/>
      <c r="D9" s="46" t="s">
        <v>135</v>
      </c>
      <c r="E9" s="138"/>
      <c r="F9" s="158">
        <v>33.933849824030879</v>
      </c>
      <c r="G9" s="158">
        <v>35.957229777646241</v>
      </c>
      <c r="H9" s="158">
        <v>33.517387153966354</v>
      </c>
      <c r="I9" s="158">
        <v>6.5814015454303227</v>
      </c>
      <c r="J9" s="159"/>
      <c r="K9" s="158">
        <v>100</v>
      </c>
    </row>
    <row r="10" spans="2:11" x14ac:dyDescent="0.25">
      <c r="B10" s="160">
        <v>7</v>
      </c>
      <c r="C10" s="49"/>
      <c r="D10" s="46" t="s">
        <v>158</v>
      </c>
      <c r="E10" s="138"/>
      <c r="F10" s="158">
        <v>43.991727093571143</v>
      </c>
      <c r="G10" s="158">
        <v>25.517079696217625</v>
      </c>
      <c r="H10" s="164">
        <v>20.65780141000139</v>
      </c>
      <c r="I10" s="158">
        <v>8.4598698481561829</v>
      </c>
      <c r="J10" s="159"/>
      <c r="K10" s="158">
        <v>100</v>
      </c>
    </row>
    <row r="11" spans="2:11" x14ac:dyDescent="0.25">
      <c r="B11" s="160">
        <v>8</v>
      </c>
      <c r="C11" s="49"/>
      <c r="D11" s="46" t="s">
        <v>149</v>
      </c>
      <c r="E11" s="138"/>
      <c r="F11" s="158">
        <v>45.580623507973179</v>
      </c>
      <c r="G11" s="158">
        <v>14.484204156901116</v>
      </c>
      <c r="H11" s="158">
        <v>30.462768421860204</v>
      </c>
      <c r="I11" s="158">
        <v>7.7005923532579441</v>
      </c>
      <c r="J11" s="159"/>
      <c r="K11" s="158">
        <v>100</v>
      </c>
    </row>
    <row r="12" spans="2:11" x14ac:dyDescent="0.25">
      <c r="B12" s="160">
        <v>9</v>
      </c>
      <c r="C12" s="49"/>
      <c r="D12" s="46" t="s">
        <v>162</v>
      </c>
      <c r="E12" s="138"/>
      <c r="F12" s="158">
        <v>45.549506235567151</v>
      </c>
      <c r="G12" s="158"/>
      <c r="H12" s="158">
        <v>36.126154553557399</v>
      </c>
      <c r="I12" s="158">
        <v>8.8435374149659882</v>
      </c>
      <c r="J12" s="159"/>
      <c r="K12" s="158">
        <v>100</v>
      </c>
    </row>
    <row r="13" spans="2:11" x14ac:dyDescent="0.25">
      <c r="B13" s="160">
        <v>10</v>
      </c>
      <c r="C13" s="49"/>
      <c r="D13" s="46" t="s">
        <v>154</v>
      </c>
      <c r="E13" s="138"/>
      <c r="F13" s="158">
        <v>30.244405705219702</v>
      </c>
      <c r="G13" s="158">
        <v>25.47148708349355</v>
      </c>
      <c r="H13" s="158">
        <v>25.567013689217873</v>
      </c>
      <c r="I13" s="158">
        <v>7.3249262141132281</v>
      </c>
      <c r="J13" s="159"/>
      <c r="K13" s="158">
        <v>100</v>
      </c>
    </row>
    <row r="14" spans="2:11" x14ac:dyDescent="0.25">
      <c r="B14" s="160">
        <v>11</v>
      </c>
      <c r="C14" s="49"/>
      <c r="D14" s="46" t="s">
        <v>150</v>
      </c>
      <c r="E14" s="138"/>
      <c r="F14" s="158">
        <v>35.868390120629549</v>
      </c>
      <c r="G14" s="158">
        <v>15.958722170301701</v>
      </c>
      <c r="H14" s="158">
        <v>28.729282407261717</v>
      </c>
      <c r="I14" s="158">
        <v>7.3249262141132281</v>
      </c>
      <c r="J14" s="159"/>
      <c r="K14" s="158">
        <v>100.00000000000001</v>
      </c>
    </row>
    <row r="15" spans="2:11" x14ac:dyDescent="0.25">
      <c r="B15" s="160">
        <v>12</v>
      </c>
      <c r="C15" s="49"/>
      <c r="D15" s="46" t="s">
        <v>160</v>
      </c>
      <c r="E15" s="138"/>
      <c r="F15" s="158">
        <v>48.873590275430743</v>
      </c>
      <c r="G15" s="158">
        <v>18.605046225764205</v>
      </c>
      <c r="H15" s="158">
        <v>13.289318732688718</v>
      </c>
      <c r="I15" s="158">
        <v>6.9518716577540101</v>
      </c>
      <c r="J15" s="159"/>
      <c r="K15" s="158">
        <v>100</v>
      </c>
    </row>
    <row r="16" spans="2:11" x14ac:dyDescent="0.25">
      <c r="B16" s="160">
        <v>13</v>
      </c>
      <c r="C16" s="50"/>
      <c r="D16" s="46" t="s">
        <v>144</v>
      </c>
      <c r="E16" s="138"/>
      <c r="F16" s="158">
        <v>34.820506323051248</v>
      </c>
      <c r="G16" s="158">
        <v>11.635090861756222</v>
      </c>
      <c r="H16" s="158">
        <v>32.771374071186671</v>
      </c>
      <c r="I16" s="158">
        <v>8.4598698481561811</v>
      </c>
      <c r="J16" s="162"/>
      <c r="K16" s="158">
        <v>100</v>
      </c>
    </row>
    <row r="17" spans="2:11" x14ac:dyDescent="0.25">
      <c r="B17" s="54" t="s">
        <v>58</v>
      </c>
      <c r="C17" s="49"/>
      <c r="D17" s="54" t="s">
        <v>163</v>
      </c>
      <c r="E17" s="138"/>
      <c r="F17" s="163">
        <v>33.871272189719939</v>
      </c>
      <c r="G17" s="163">
        <v>17.632387552228838</v>
      </c>
      <c r="H17" s="163">
        <v>27.70501162750287</v>
      </c>
      <c r="I17" s="163">
        <v>7.4103014610160844</v>
      </c>
      <c r="J17" s="159"/>
      <c r="K17" s="163">
        <v>100</v>
      </c>
    </row>
    <row r="18" spans="2:11" x14ac:dyDescent="0.25">
      <c r="B18" s="160">
        <v>14</v>
      </c>
      <c r="C18" s="50"/>
      <c r="D18" s="46" t="s">
        <v>157</v>
      </c>
      <c r="E18" s="138"/>
      <c r="F18" s="158">
        <v>47.284723995580613</v>
      </c>
      <c r="G18" s="158">
        <v>15.297876400320696</v>
      </c>
      <c r="H18" s="158">
        <v>16.450101007244324</v>
      </c>
      <c r="I18" s="158">
        <v>7.3249262141132281</v>
      </c>
      <c r="J18" s="162"/>
      <c r="K18" s="158">
        <v>100</v>
      </c>
    </row>
    <row r="19" spans="2:11" x14ac:dyDescent="0.25">
      <c r="B19" s="160">
        <v>15</v>
      </c>
      <c r="C19" s="50"/>
      <c r="D19" s="46" t="s">
        <v>151</v>
      </c>
      <c r="E19" s="138"/>
      <c r="F19" s="158">
        <v>44.763802826714794</v>
      </c>
      <c r="G19" s="158">
        <v>12.710778300782833</v>
      </c>
      <c r="H19" s="158">
        <v>21.18277138498166</v>
      </c>
      <c r="I19" s="158">
        <v>7.3249262141132281</v>
      </c>
      <c r="J19" s="162"/>
      <c r="K19" s="158">
        <v>100</v>
      </c>
    </row>
    <row r="20" spans="2:11" x14ac:dyDescent="0.25">
      <c r="B20" s="160">
        <v>16</v>
      </c>
      <c r="C20" s="49"/>
      <c r="D20" s="46" t="s">
        <v>155</v>
      </c>
      <c r="E20" s="138"/>
      <c r="F20" s="158">
        <v>31.754505044764784</v>
      </c>
      <c r="G20" s="158">
        <v>32.358615140738358</v>
      </c>
      <c r="H20" s="158">
        <v>10.24276412724425</v>
      </c>
      <c r="I20" s="158">
        <v>8.0788975952445305</v>
      </c>
      <c r="J20" s="159"/>
      <c r="K20" s="158">
        <v>99.999999999999986</v>
      </c>
    </row>
    <row r="21" spans="2:11" x14ac:dyDescent="0.25">
      <c r="B21" s="160">
        <v>17</v>
      </c>
      <c r="C21" s="49"/>
      <c r="D21" s="46" t="s">
        <v>140</v>
      </c>
      <c r="E21" s="138"/>
      <c r="F21" s="158">
        <v>23.944598556690167</v>
      </c>
      <c r="G21" s="158">
        <v>31.506673030328848</v>
      </c>
      <c r="H21" s="158">
        <v>17.181465612207422</v>
      </c>
      <c r="I21" s="158">
        <v>8.8435374149659864</v>
      </c>
      <c r="J21" s="159"/>
      <c r="K21" s="158">
        <v>100</v>
      </c>
    </row>
    <row r="22" spans="2:11" x14ac:dyDescent="0.25">
      <c r="B22" s="160">
        <v>18</v>
      </c>
      <c r="C22" s="49"/>
      <c r="D22" s="46" t="s">
        <v>142</v>
      </c>
      <c r="E22" s="138"/>
      <c r="F22" s="158">
        <v>41.516707430050765</v>
      </c>
      <c r="G22" s="158">
        <v>8.8172750796875672</v>
      </c>
      <c r="H22" s="158">
        <v>22.708693674118319</v>
      </c>
      <c r="I22" s="158">
        <v>7.3249262141132281</v>
      </c>
      <c r="J22" s="159"/>
      <c r="K22" s="158">
        <v>100</v>
      </c>
    </row>
    <row r="23" spans="2:11" x14ac:dyDescent="0.25">
      <c r="B23" s="160">
        <v>19</v>
      </c>
      <c r="C23" s="49"/>
      <c r="D23" s="46" t="s">
        <v>143</v>
      </c>
      <c r="E23" s="138"/>
      <c r="F23" s="158">
        <v>45.276849326708437</v>
      </c>
      <c r="G23" s="158">
        <v>2.6633440780416731</v>
      </c>
      <c r="H23" s="158">
        <v>23.551988166287966</v>
      </c>
      <c r="I23" s="158">
        <v>6.9518716577540109</v>
      </c>
      <c r="J23" s="159"/>
      <c r="K23" s="158">
        <v>100</v>
      </c>
    </row>
    <row r="24" spans="2:11" x14ac:dyDescent="0.25">
      <c r="B24" s="160">
        <v>20</v>
      </c>
      <c r="C24" s="49"/>
      <c r="D24" s="46" t="s">
        <v>161</v>
      </c>
      <c r="E24" s="138"/>
      <c r="F24" s="158">
        <v>24.506621102196902</v>
      </c>
      <c r="G24" s="158">
        <v>33.632554627275994</v>
      </c>
      <c r="H24" s="158">
        <v>10.8574756072819</v>
      </c>
      <c r="I24" s="158">
        <v>7.7005923532579441</v>
      </c>
      <c r="J24" s="159"/>
      <c r="K24" s="158">
        <v>100</v>
      </c>
    </row>
    <row r="25" spans="2:11" x14ac:dyDescent="0.25">
      <c r="B25" s="160">
        <v>21</v>
      </c>
      <c r="C25" s="49"/>
      <c r="D25" s="46" t="s">
        <v>141</v>
      </c>
      <c r="E25" s="138"/>
      <c r="F25" s="158">
        <v>0.96060244742841905</v>
      </c>
      <c r="G25" s="158"/>
      <c r="H25" s="158">
        <v>65.210675033020337</v>
      </c>
      <c r="I25" s="158">
        <v>8.8435374149659864</v>
      </c>
      <c r="J25" s="159"/>
      <c r="K25" s="158">
        <v>100</v>
      </c>
    </row>
    <row r="26" spans="2:11" x14ac:dyDescent="0.25">
      <c r="B26" s="160">
        <v>22</v>
      </c>
      <c r="C26" s="49"/>
      <c r="D26" s="46" t="s">
        <v>156</v>
      </c>
      <c r="E26" s="138"/>
      <c r="F26" s="158">
        <v>33.602474322742495</v>
      </c>
      <c r="G26" s="158">
        <v>15.563535522106021</v>
      </c>
      <c r="H26" s="158">
        <v>17.858909471288808</v>
      </c>
      <c r="I26" s="158">
        <v>8.0788975952445288</v>
      </c>
      <c r="J26" s="159"/>
      <c r="K26" s="158">
        <v>100</v>
      </c>
    </row>
    <row r="27" spans="2:11" x14ac:dyDescent="0.25">
      <c r="B27" s="160">
        <v>23</v>
      </c>
      <c r="C27" s="49"/>
      <c r="D27" s="46" t="s">
        <v>152</v>
      </c>
      <c r="E27" s="138"/>
      <c r="F27" s="158">
        <v>21.938876416596965</v>
      </c>
      <c r="G27" s="158">
        <v>18.1196741084721</v>
      </c>
      <c r="H27" s="158">
        <v>24.101176670745854</v>
      </c>
      <c r="I27" s="158">
        <v>5.1248357424441515</v>
      </c>
      <c r="J27" s="159"/>
      <c r="K27" s="158">
        <v>100</v>
      </c>
    </row>
    <row r="28" spans="2:11" x14ac:dyDescent="0.25">
      <c r="B28" s="160">
        <v>24</v>
      </c>
      <c r="C28" s="49"/>
      <c r="D28" s="46" t="s">
        <v>138</v>
      </c>
      <c r="E28" s="138"/>
      <c r="F28" s="158">
        <v>23.732359283286428</v>
      </c>
      <c r="G28" s="158">
        <v>17.59246152912867</v>
      </c>
      <c r="H28" s="158">
        <v>11.875371105347043</v>
      </c>
      <c r="I28" s="158">
        <v>6.9518716577540118</v>
      </c>
      <c r="J28" s="159"/>
      <c r="K28" s="158">
        <v>100</v>
      </c>
    </row>
    <row r="29" spans="2:11" x14ac:dyDescent="0.25">
      <c r="B29" s="160">
        <v>25</v>
      </c>
      <c r="C29" s="49"/>
      <c r="D29" s="46" t="s">
        <v>159</v>
      </c>
      <c r="E29" s="138"/>
      <c r="F29" s="158">
        <v>15.254655624744808</v>
      </c>
      <c r="G29" s="158">
        <v>13.2392967951043</v>
      </c>
      <c r="H29" s="158">
        <v>20.778231676352124</v>
      </c>
      <c r="I29" s="158">
        <v>6.9518716577540109</v>
      </c>
      <c r="J29" s="159"/>
      <c r="K29" s="158">
        <v>100</v>
      </c>
    </row>
    <row r="30" spans="2:11" x14ac:dyDescent="0.25">
      <c r="B30" s="160">
        <v>26</v>
      </c>
      <c r="C30" s="49"/>
      <c r="D30" s="46" t="s">
        <v>148</v>
      </c>
      <c r="E30" s="138"/>
      <c r="F30" s="158">
        <v>14.306699897616747</v>
      </c>
      <c r="G30" s="158">
        <v>5.3237078318762059</v>
      </c>
      <c r="H30" s="158">
        <v>19.695679243140479</v>
      </c>
      <c r="I30" s="158">
        <v>8.0788975952445288</v>
      </c>
      <c r="J30" s="159"/>
      <c r="K30" s="158">
        <v>100</v>
      </c>
    </row>
    <row r="31" spans="2:11" x14ac:dyDescent="0.25">
      <c r="B31" s="160">
        <v>27</v>
      </c>
      <c r="C31" s="49"/>
      <c r="D31" s="46" t="s">
        <v>153</v>
      </c>
      <c r="E31" s="138"/>
      <c r="F31" s="158">
        <v>13.387568489979031</v>
      </c>
      <c r="G31" s="158">
        <v>13.387568489979031</v>
      </c>
      <c r="H31" s="158">
        <v>14.274627296693915</v>
      </c>
      <c r="I31" s="158">
        <v>6.2134891131173653</v>
      </c>
      <c r="J31" s="159"/>
      <c r="K31" s="158">
        <v>100</v>
      </c>
    </row>
    <row r="32" spans="2:11" x14ac:dyDescent="0.25">
      <c r="B32" s="160">
        <v>28</v>
      </c>
      <c r="C32" s="49"/>
      <c r="D32" s="46" t="s">
        <v>139</v>
      </c>
      <c r="E32" s="138"/>
      <c r="F32" s="158">
        <v>9.2593002592343989</v>
      </c>
      <c r="G32" s="158">
        <v>9.2593002592343989</v>
      </c>
      <c r="H32" s="158">
        <v>2.8684009373266166</v>
      </c>
      <c r="I32" s="158">
        <v>6.5814015454303227</v>
      </c>
      <c r="J32" s="159"/>
      <c r="K32" s="158">
        <v>100</v>
      </c>
    </row>
    <row r="33" spans="4:11" x14ac:dyDescent="0.25">
      <c r="D33" s="1"/>
      <c r="E33" s="48"/>
      <c r="F33" s="1"/>
      <c r="G33" s="1"/>
      <c r="H33" s="1"/>
      <c r="I33" s="1"/>
      <c r="J33" s="48"/>
      <c r="K33" s="1"/>
    </row>
  </sheetData>
  <conditionalFormatting sqref="B33">
    <cfRule type="dataBar" priority="1">
      <dataBar>
        <cfvo type="min"/>
        <cfvo type="max"/>
        <color rgb="FFFF555A"/>
      </dataBar>
    </cfRule>
    <cfRule type="dataBar" priority="2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B1:Z44"/>
  <sheetViews>
    <sheetView showGridLines="0" topLeftCell="A46" workbookViewId="0">
      <selection activeCell="U26" sqref="U26"/>
    </sheetView>
  </sheetViews>
  <sheetFormatPr baseColWidth="10" defaultColWidth="11.42578125" defaultRowHeight="12" x14ac:dyDescent="0.2"/>
  <cols>
    <col min="1" max="1" width="2.7109375" style="22" customWidth="1"/>
    <col min="2" max="2" width="8" style="22" customWidth="1"/>
    <col min="3" max="3" width="1.5703125" style="22" customWidth="1"/>
    <col min="4" max="4" width="11.42578125" style="22" bestFit="1" customWidth="1"/>
    <col min="5" max="5" width="10" style="22" customWidth="1"/>
    <col min="6" max="6" width="1.5703125" style="22" customWidth="1"/>
    <col min="7" max="7" width="11.42578125" style="22" bestFit="1" customWidth="1"/>
    <col min="8" max="8" width="10" style="22" customWidth="1"/>
    <col min="9" max="9" width="1.5703125" style="22" customWidth="1"/>
    <col min="10" max="10" width="11.42578125" style="22" bestFit="1" customWidth="1"/>
    <col min="11" max="11" width="10" style="22" customWidth="1"/>
    <col min="12" max="12" width="3.7109375" style="22" customWidth="1"/>
    <col min="13" max="13" width="10.140625" style="22" customWidth="1"/>
    <col min="14" max="14" width="1.5703125" style="22" customWidth="1"/>
    <col min="15" max="15" width="8.85546875" style="22" customWidth="1"/>
    <col min="16" max="16" width="8" style="23" customWidth="1"/>
    <col min="17" max="17" width="6.5703125" style="24" customWidth="1"/>
    <col min="18" max="18" width="1.5703125" style="22" customWidth="1"/>
    <col min="19" max="20" width="8.85546875" style="22" customWidth="1"/>
    <col min="21" max="21" width="6.5703125" style="24" customWidth="1"/>
    <col min="22" max="22" width="1.5703125" style="22" customWidth="1"/>
    <col min="23" max="24" width="8.85546875" style="22" customWidth="1"/>
    <col min="25" max="25" width="6.5703125" style="24" customWidth="1"/>
    <col min="26" max="16384" width="11.42578125" style="22"/>
  </cols>
  <sheetData>
    <row r="1" spans="2:26" ht="15.75" x14ac:dyDescent="0.25">
      <c r="B1" s="27" t="s">
        <v>56</v>
      </c>
      <c r="M1" s="27" t="s">
        <v>63</v>
      </c>
    </row>
    <row r="3" spans="2:26" ht="65.25" customHeight="1" x14ac:dyDescent="0.2">
      <c r="B3" s="134" t="s">
        <v>29</v>
      </c>
      <c r="C3" s="6"/>
      <c r="D3" s="187" t="s">
        <v>51</v>
      </c>
      <c r="E3" s="187"/>
      <c r="F3" s="6"/>
      <c r="G3" s="184" t="s">
        <v>53</v>
      </c>
      <c r="H3" s="184"/>
      <c r="I3" s="6"/>
      <c r="J3" s="188" t="s">
        <v>52</v>
      </c>
      <c r="K3" s="185"/>
      <c r="L3" s="21"/>
      <c r="M3" s="134" t="s">
        <v>19</v>
      </c>
      <c r="N3" s="6"/>
      <c r="O3" s="135" t="s">
        <v>31</v>
      </c>
      <c r="P3" s="186" t="s">
        <v>32</v>
      </c>
      <c r="Q3" s="186"/>
      <c r="R3" s="6"/>
      <c r="S3" s="184" t="s">
        <v>53</v>
      </c>
      <c r="T3" s="184" t="s">
        <v>32</v>
      </c>
      <c r="U3" s="136"/>
      <c r="V3" s="6"/>
      <c r="W3" s="137" t="s">
        <v>54</v>
      </c>
      <c r="X3" s="185" t="s">
        <v>32</v>
      </c>
      <c r="Y3" s="185"/>
      <c r="Z3" s="37"/>
    </row>
    <row r="4" spans="2:26" ht="12.75" x14ac:dyDescent="0.2">
      <c r="B4" s="55">
        <v>1</v>
      </c>
      <c r="C4" s="6"/>
      <c r="D4" s="56" t="s">
        <v>4</v>
      </c>
      <c r="E4" s="44">
        <v>61121.91</v>
      </c>
      <c r="F4" s="21"/>
      <c r="G4" s="56" t="s">
        <v>4</v>
      </c>
      <c r="H4" s="44">
        <v>36431.550607500001</v>
      </c>
      <c r="I4" s="21"/>
      <c r="J4" s="56" t="s">
        <v>1</v>
      </c>
      <c r="K4" s="44">
        <v>34824.025874999999</v>
      </c>
      <c r="L4" s="57"/>
      <c r="M4" s="56" t="str">
        <f>D6</f>
        <v>Suède</v>
      </c>
      <c r="N4" s="6"/>
      <c r="O4" s="44">
        <f>E6</f>
        <v>57359.528269811381</v>
      </c>
      <c r="P4" s="44">
        <f>O4-O$5</f>
        <v>2045.2382698113797</v>
      </c>
      <c r="Q4" s="80">
        <f>P4/O$5</f>
        <v>3.697486255019055E-2</v>
      </c>
      <c r="R4" s="44"/>
      <c r="S4" s="44">
        <f>H8</f>
        <v>27252.573794616736</v>
      </c>
      <c r="T4" s="44">
        <f>S4-S$5</f>
        <v>-4369.4800553832647</v>
      </c>
      <c r="U4" s="80">
        <f>T4/S$5</f>
        <v>-0.13817824977814541</v>
      </c>
      <c r="V4" s="44"/>
      <c r="W4" s="44">
        <f>K7</f>
        <v>30106.954475194638</v>
      </c>
      <c r="X4" s="44">
        <f>W4-W$5</f>
        <v>6414.7183251946371</v>
      </c>
      <c r="Y4" s="80">
        <f>X4/W$5</f>
        <v>0.27075191571542045</v>
      </c>
      <c r="Z4" s="38"/>
    </row>
    <row r="5" spans="2:26" ht="12.75" x14ac:dyDescent="0.2">
      <c r="B5" s="45">
        <v>2</v>
      </c>
      <c r="C5" s="6"/>
      <c r="D5" s="56" t="s">
        <v>1</v>
      </c>
      <c r="E5" s="44">
        <v>58951.7</v>
      </c>
      <c r="F5" s="21"/>
      <c r="G5" s="61" t="s">
        <v>0</v>
      </c>
      <c r="H5" s="39">
        <v>31622.05385</v>
      </c>
      <c r="I5" s="21"/>
      <c r="J5" s="56" t="s">
        <v>20</v>
      </c>
      <c r="K5" s="44">
        <v>30629.795689246457</v>
      </c>
      <c r="L5" s="57"/>
      <c r="M5" s="61" t="s">
        <v>0</v>
      </c>
      <c r="N5" s="6"/>
      <c r="O5" s="39">
        <v>55314.29</v>
      </c>
      <c r="P5" s="58"/>
      <c r="Q5" s="59"/>
      <c r="R5" s="6"/>
      <c r="S5" s="60">
        <f>H5</f>
        <v>31622.05385</v>
      </c>
      <c r="T5" s="58"/>
      <c r="U5" s="59"/>
      <c r="V5" s="6"/>
      <c r="W5" s="60">
        <f>K13</f>
        <v>23692.236150000001</v>
      </c>
      <c r="X5" s="58"/>
      <c r="Y5" s="59"/>
      <c r="Z5" s="38"/>
    </row>
    <row r="6" spans="2:26" ht="12.75" x14ac:dyDescent="0.2">
      <c r="B6" s="45">
        <v>3</v>
      </c>
      <c r="C6" s="6"/>
      <c r="D6" s="56" t="s">
        <v>12</v>
      </c>
      <c r="E6" s="44">
        <v>57359.528269811381</v>
      </c>
      <c r="F6" s="21"/>
      <c r="G6" s="56" t="s">
        <v>3</v>
      </c>
      <c r="H6" s="44">
        <v>30150.2186</v>
      </c>
      <c r="I6" s="21"/>
      <c r="J6" s="56" t="s">
        <v>6</v>
      </c>
      <c r="K6" s="44">
        <v>30146.399653661927</v>
      </c>
      <c r="L6" s="21"/>
      <c r="M6" s="56" t="str">
        <f>D8</f>
        <v>Pays-Bas</v>
      </c>
      <c r="N6" s="6"/>
      <c r="O6" s="44">
        <f>E8</f>
        <v>55283.23</v>
      </c>
      <c r="P6" s="58">
        <f>O6-O$5</f>
        <v>-31.059999999997672</v>
      </c>
      <c r="Q6" s="59">
        <f>P6/O$5</f>
        <v>-5.6151855153519414E-4</v>
      </c>
      <c r="R6" s="6"/>
      <c r="S6" s="44">
        <f>H9</f>
        <v>25972.024197499999</v>
      </c>
      <c r="T6" s="58">
        <f>S6-S$5</f>
        <v>-5650.0296525000012</v>
      </c>
      <c r="U6" s="59">
        <f>T6/S$5</f>
        <v>-0.17867370915567526</v>
      </c>
      <c r="V6" s="6"/>
      <c r="W6" s="60">
        <f>K8</f>
        <v>29311.205802500004</v>
      </c>
      <c r="X6" s="58">
        <f>W6-W$5</f>
        <v>5618.9696525000036</v>
      </c>
      <c r="Y6" s="59">
        <f>X6/W$5</f>
        <v>0.23716501966826814</v>
      </c>
      <c r="Z6" s="38"/>
    </row>
    <row r="7" spans="2:26" ht="12.75" x14ac:dyDescent="0.2">
      <c r="B7" s="45">
        <v>4</v>
      </c>
      <c r="C7" s="6"/>
      <c r="D7" s="61" t="s">
        <v>0</v>
      </c>
      <c r="E7" s="39">
        <v>55314.29</v>
      </c>
      <c r="F7" s="21"/>
      <c r="G7" s="56" t="s">
        <v>8</v>
      </c>
      <c r="H7" s="44">
        <v>27995.128682499999</v>
      </c>
      <c r="I7" s="21"/>
      <c r="J7" s="56" t="s">
        <v>12</v>
      </c>
      <c r="K7" s="44">
        <v>30106.954475194638</v>
      </c>
      <c r="L7" s="21"/>
      <c r="M7" s="21"/>
      <c r="N7" s="6"/>
      <c r="O7" s="21"/>
      <c r="P7" s="40"/>
      <c r="Q7" s="41"/>
      <c r="R7" s="6"/>
      <c r="S7" s="21"/>
      <c r="T7" s="21"/>
      <c r="U7" s="41"/>
      <c r="V7" s="6"/>
      <c r="W7" s="21"/>
      <c r="X7" s="21"/>
      <c r="Y7" s="41"/>
      <c r="Z7" s="38"/>
    </row>
    <row r="8" spans="2:26" ht="12.75" x14ac:dyDescent="0.2">
      <c r="B8" s="45">
        <v>5</v>
      </c>
      <c r="C8" s="6"/>
      <c r="D8" s="56" t="s">
        <v>10</v>
      </c>
      <c r="E8" s="44">
        <v>55283.23</v>
      </c>
      <c r="F8" s="21"/>
      <c r="G8" s="56" t="s">
        <v>12</v>
      </c>
      <c r="H8" s="44">
        <v>27252.573794616736</v>
      </c>
      <c r="I8" s="21"/>
      <c r="J8" s="56" t="s">
        <v>10</v>
      </c>
      <c r="K8" s="44">
        <v>29311.205802500004</v>
      </c>
      <c r="L8" s="21"/>
      <c r="M8" s="21"/>
      <c r="N8" s="6"/>
      <c r="O8" s="21"/>
      <c r="P8" s="40"/>
      <c r="Q8" s="41"/>
      <c r="R8" s="6"/>
      <c r="S8" s="21"/>
      <c r="T8" s="21"/>
      <c r="U8" s="41"/>
      <c r="V8" s="6"/>
      <c r="W8" s="21"/>
      <c r="X8" s="21"/>
      <c r="Y8" s="41"/>
      <c r="Z8" s="38"/>
    </row>
    <row r="9" spans="2:26" ht="12.75" x14ac:dyDescent="0.2">
      <c r="B9" s="45">
        <v>6</v>
      </c>
      <c r="C9" s="6"/>
      <c r="D9" s="56" t="s">
        <v>3</v>
      </c>
      <c r="E9" s="44">
        <v>53643.44</v>
      </c>
      <c r="F9" s="21"/>
      <c r="G9" s="56" t="s">
        <v>10</v>
      </c>
      <c r="H9" s="44">
        <v>25972.024197499999</v>
      </c>
      <c r="I9" s="21"/>
      <c r="J9" s="56" t="s">
        <v>7</v>
      </c>
      <c r="K9" s="44">
        <v>27133.436580000001</v>
      </c>
      <c r="L9" s="21"/>
      <c r="M9" s="21"/>
      <c r="N9" s="21"/>
      <c r="O9" s="21"/>
      <c r="P9" s="40"/>
      <c r="Q9" s="41"/>
      <c r="R9" s="21"/>
      <c r="S9" s="21"/>
      <c r="T9" s="21"/>
      <c r="U9" s="41"/>
      <c r="V9" s="21"/>
      <c r="W9" s="21"/>
      <c r="X9" s="21"/>
      <c r="Y9" s="41"/>
      <c r="Z9" s="38"/>
    </row>
    <row r="10" spans="2:26" ht="12.75" x14ac:dyDescent="0.2">
      <c r="B10" s="45">
        <v>7</v>
      </c>
      <c r="C10" s="6"/>
      <c r="D10" s="56" t="s">
        <v>8</v>
      </c>
      <c r="E10" s="44">
        <v>53447.59</v>
      </c>
      <c r="F10" s="21"/>
      <c r="G10" s="56" t="s">
        <v>1</v>
      </c>
      <c r="H10" s="44">
        <v>24127.674125000001</v>
      </c>
      <c r="I10" s="21"/>
      <c r="J10" s="56" t="s">
        <v>8</v>
      </c>
      <c r="K10" s="44">
        <v>25452.461317499998</v>
      </c>
      <c r="L10" s="21"/>
      <c r="M10" s="21"/>
      <c r="N10" s="21"/>
      <c r="O10" s="21"/>
      <c r="P10" s="40"/>
      <c r="Q10" s="41"/>
      <c r="R10" s="21"/>
      <c r="S10" s="21"/>
      <c r="T10" s="21"/>
      <c r="U10" s="41"/>
      <c r="V10" s="21"/>
      <c r="W10" s="21"/>
      <c r="X10" s="21"/>
      <c r="Y10" s="41"/>
      <c r="Z10" s="38"/>
    </row>
    <row r="11" spans="2:26" ht="12.75" x14ac:dyDescent="0.2">
      <c r="B11" s="45">
        <v>8</v>
      </c>
      <c r="C11" s="6"/>
      <c r="D11" s="56" t="s">
        <v>6</v>
      </c>
      <c r="E11" s="44">
        <v>52905.459077930689</v>
      </c>
      <c r="F11" s="21"/>
      <c r="G11" s="56" t="s">
        <v>7</v>
      </c>
      <c r="H11" s="44">
        <v>23792.453419999998</v>
      </c>
      <c r="I11" s="21"/>
      <c r="J11" s="56" t="s">
        <v>4</v>
      </c>
      <c r="K11" s="44">
        <v>24690.359392500002</v>
      </c>
      <c r="L11" s="21"/>
      <c r="M11" s="21"/>
      <c r="N11" s="21"/>
      <c r="O11" s="21"/>
      <c r="P11" s="40"/>
      <c r="Q11" s="41"/>
      <c r="R11" s="21"/>
      <c r="S11" s="21"/>
      <c r="T11" s="21"/>
      <c r="U11" s="41"/>
      <c r="V11" s="21"/>
      <c r="W11" s="21"/>
      <c r="X11" s="21"/>
      <c r="Y11" s="41"/>
      <c r="Z11" s="38"/>
    </row>
    <row r="12" spans="2:26" ht="12.75" customHeight="1" x14ac:dyDescent="0.2">
      <c r="B12" s="45">
        <v>9</v>
      </c>
      <c r="C12" s="6"/>
      <c r="D12" s="56" t="s">
        <v>7</v>
      </c>
      <c r="E12" s="44">
        <v>50925.89</v>
      </c>
      <c r="F12" s="21"/>
      <c r="G12" s="56" t="s">
        <v>6</v>
      </c>
      <c r="H12" s="44">
        <v>22759.059424268758</v>
      </c>
      <c r="I12" s="21"/>
      <c r="J12" s="56" t="s">
        <v>50</v>
      </c>
      <c r="K12" s="44">
        <v>24512.990592499998</v>
      </c>
      <c r="L12" s="21"/>
      <c r="M12" s="21"/>
      <c r="N12" s="21"/>
      <c r="O12" s="21"/>
      <c r="P12" s="40"/>
      <c r="Q12" s="41"/>
      <c r="R12" s="21"/>
      <c r="S12" s="21"/>
      <c r="T12" s="21"/>
      <c r="U12" s="41"/>
      <c r="V12" s="21"/>
      <c r="W12" s="21"/>
      <c r="X12" s="21"/>
      <c r="Y12" s="41"/>
      <c r="Z12" s="38"/>
    </row>
    <row r="13" spans="2:26" ht="12.75" x14ac:dyDescent="0.2">
      <c r="B13" s="45">
        <v>10</v>
      </c>
      <c r="C13" s="6"/>
      <c r="D13" s="56" t="s">
        <v>20</v>
      </c>
      <c r="E13" s="44">
        <v>47851.109094890962</v>
      </c>
      <c r="F13" s="21"/>
      <c r="G13" s="56" t="s">
        <v>26</v>
      </c>
      <c r="H13" s="44">
        <v>18602.328300000001</v>
      </c>
      <c r="I13" s="21"/>
      <c r="J13" s="61" t="s">
        <v>0</v>
      </c>
      <c r="K13" s="39">
        <v>23692.236150000001</v>
      </c>
      <c r="L13" s="21"/>
      <c r="M13" s="21"/>
      <c r="N13" s="21"/>
      <c r="O13" s="21"/>
      <c r="P13" s="40"/>
      <c r="Q13" s="41"/>
      <c r="R13" s="21"/>
      <c r="S13" s="21"/>
      <c r="T13" s="21"/>
      <c r="U13" s="41"/>
      <c r="V13" s="21"/>
      <c r="W13" s="21"/>
      <c r="X13" s="21"/>
      <c r="Y13" s="41"/>
      <c r="Z13" s="21"/>
    </row>
    <row r="14" spans="2:26" ht="12.75" x14ac:dyDescent="0.2">
      <c r="B14" s="45">
        <v>11</v>
      </c>
      <c r="C14" s="6"/>
      <c r="D14" s="56" t="s">
        <v>26</v>
      </c>
      <c r="E14" s="44">
        <v>37540.199999999997</v>
      </c>
      <c r="F14" s="21"/>
      <c r="G14" s="56" t="s">
        <v>20</v>
      </c>
      <c r="H14" s="44">
        <v>17221.313405644505</v>
      </c>
      <c r="I14" s="21"/>
      <c r="J14" s="56" t="s">
        <v>3</v>
      </c>
      <c r="K14" s="44">
        <v>23493.221400000002</v>
      </c>
      <c r="L14" s="21"/>
      <c r="M14" s="21"/>
      <c r="N14" s="21"/>
      <c r="O14" s="21"/>
      <c r="P14" s="40"/>
      <c r="Q14" s="41"/>
      <c r="R14" s="21"/>
      <c r="S14" s="21"/>
      <c r="T14" s="21"/>
      <c r="U14" s="41"/>
      <c r="V14" s="21"/>
      <c r="W14" s="21"/>
      <c r="X14" s="21"/>
      <c r="Y14" s="41"/>
      <c r="Z14" s="38"/>
    </row>
    <row r="15" spans="2:26" ht="12.75" x14ac:dyDescent="0.2">
      <c r="B15" s="45">
        <v>12</v>
      </c>
      <c r="C15" s="6"/>
      <c r="D15" s="56" t="s">
        <v>50</v>
      </c>
      <c r="E15" s="44">
        <v>36133.369999999995</v>
      </c>
      <c r="F15" s="21"/>
      <c r="G15" s="56" t="s">
        <v>11</v>
      </c>
      <c r="H15" s="44">
        <v>14793.302637500001</v>
      </c>
      <c r="I15" s="21"/>
      <c r="J15" s="56" t="s">
        <v>5</v>
      </c>
      <c r="K15" s="44">
        <v>20503.061212500001</v>
      </c>
      <c r="L15" s="21"/>
      <c r="M15" s="21"/>
      <c r="N15" s="21"/>
      <c r="O15" s="21"/>
      <c r="P15" s="40"/>
      <c r="Q15" s="41"/>
      <c r="R15" s="21"/>
      <c r="S15" s="21"/>
      <c r="T15" s="21"/>
      <c r="U15" s="41"/>
      <c r="V15" s="21"/>
      <c r="W15" s="21"/>
      <c r="X15" s="21"/>
      <c r="Y15" s="41"/>
      <c r="Z15" s="38"/>
    </row>
    <row r="16" spans="2:26" ht="12.75" x14ac:dyDescent="0.2">
      <c r="B16" s="45">
        <v>13</v>
      </c>
      <c r="C16" s="6"/>
      <c r="D16" s="56" t="s">
        <v>11</v>
      </c>
      <c r="E16" s="44">
        <v>33200.35</v>
      </c>
      <c r="F16" s="21"/>
      <c r="G16" s="56" t="s">
        <v>25</v>
      </c>
      <c r="H16" s="44">
        <v>13653.3386925</v>
      </c>
      <c r="I16" s="21"/>
      <c r="J16" s="56" t="s">
        <v>26</v>
      </c>
      <c r="K16" s="44">
        <v>18937.8717</v>
      </c>
      <c r="L16" s="21"/>
      <c r="M16" s="21"/>
      <c r="N16" s="21"/>
      <c r="O16" s="21"/>
      <c r="P16" s="40"/>
      <c r="Q16" s="41"/>
      <c r="R16" s="21"/>
      <c r="S16" s="21"/>
      <c r="T16" s="21"/>
      <c r="U16" s="41"/>
      <c r="V16" s="21"/>
      <c r="W16" s="21"/>
      <c r="X16" s="21"/>
      <c r="Y16" s="41"/>
      <c r="Z16" s="38"/>
    </row>
    <row r="17" spans="2:26" ht="12.75" x14ac:dyDescent="0.2">
      <c r="B17" s="45">
        <v>14</v>
      </c>
      <c r="C17" s="6"/>
      <c r="D17" s="56" t="s">
        <v>5</v>
      </c>
      <c r="E17" s="44">
        <v>26237.439999999999</v>
      </c>
      <c r="F17" s="21"/>
      <c r="G17" s="56" t="s">
        <v>50</v>
      </c>
      <c r="H17" s="44">
        <v>11620.379407500001</v>
      </c>
      <c r="I17" s="21"/>
      <c r="J17" s="56" t="s">
        <v>11</v>
      </c>
      <c r="K17" s="44">
        <v>18407.047362499998</v>
      </c>
      <c r="L17" s="21"/>
      <c r="M17" s="21"/>
      <c r="N17" s="21"/>
      <c r="O17" s="21"/>
      <c r="P17" s="40"/>
      <c r="Q17" s="41"/>
      <c r="R17" s="21"/>
      <c r="S17" s="21"/>
      <c r="T17" s="21"/>
      <c r="U17" s="41"/>
      <c r="V17" s="21"/>
      <c r="W17" s="21"/>
      <c r="X17" s="21"/>
      <c r="Y17" s="41"/>
      <c r="Z17" s="38"/>
    </row>
    <row r="18" spans="2:26" ht="12.75" x14ac:dyDescent="0.2">
      <c r="B18" s="45">
        <v>15</v>
      </c>
      <c r="C18" s="6"/>
      <c r="D18" s="56" t="s">
        <v>25</v>
      </c>
      <c r="E18" s="44">
        <v>25602.23</v>
      </c>
      <c r="F18" s="21"/>
      <c r="G18" s="56" t="s">
        <v>30</v>
      </c>
      <c r="H18" s="44">
        <v>8681.6600749999998</v>
      </c>
      <c r="I18" s="21"/>
      <c r="J18" s="56" t="s">
        <v>9</v>
      </c>
      <c r="K18" s="44">
        <v>14445.49099</v>
      </c>
      <c r="L18" s="21"/>
      <c r="M18" s="21"/>
      <c r="N18" s="21"/>
      <c r="O18" s="21"/>
      <c r="P18" s="40"/>
      <c r="Q18" s="41"/>
      <c r="R18" s="21"/>
      <c r="S18" s="21"/>
      <c r="T18" s="21"/>
      <c r="U18" s="41"/>
      <c r="V18" s="21"/>
      <c r="W18" s="21"/>
      <c r="X18" s="21"/>
      <c r="Y18" s="41"/>
      <c r="Z18" s="38"/>
    </row>
    <row r="19" spans="2:26" ht="12.75" x14ac:dyDescent="0.2">
      <c r="B19" s="45">
        <v>16</v>
      </c>
      <c r="C19" s="6"/>
      <c r="D19" s="56" t="s">
        <v>9</v>
      </c>
      <c r="E19" s="44">
        <v>21272.9</v>
      </c>
      <c r="F19" s="21"/>
      <c r="G19" s="56" t="s">
        <v>2</v>
      </c>
      <c r="H19" s="44">
        <v>8343.5090474999997</v>
      </c>
      <c r="I19" s="21"/>
      <c r="J19" s="56" t="s">
        <v>25</v>
      </c>
      <c r="K19" s="44">
        <v>11948.8913075</v>
      </c>
      <c r="L19" s="21"/>
      <c r="M19" s="21"/>
      <c r="N19" s="21"/>
      <c r="O19" s="21"/>
      <c r="P19" s="40"/>
      <c r="Q19" s="41"/>
      <c r="R19" s="21"/>
      <c r="S19" s="21"/>
      <c r="T19" s="21"/>
      <c r="U19" s="41"/>
      <c r="V19" s="21"/>
      <c r="W19" s="21"/>
      <c r="X19" s="21"/>
      <c r="Y19" s="41"/>
      <c r="Z19" s="38"/>
    </row>
    <row r="20" spans="2:26" ht="12.75" x14ac:dyDescent="0.2">
      <c r="B20" s="45">
        <v>17</v>
      </c>
      <c r="C20" s="6"/>
      <c r="D20" s="56" t="s">
        <v>30</v>
      </c>
      <c r="E20" s="44">
        <v>20001.05</v>
      </c>
      <c r="F20" s="21"/>
      <c r="G20" s="56" t="s">
        <v>9</v>
      </c>
      <c r="H20" s="44">
        <v>6827.4090100000003</v>
      </c>
      <c r="I20" s="21"/>
      <c r="J20" s="56" t="s">
        <v>30</v>
      </c>
      <c r="K20" s="44">
        <v>11319.389924999999</v>
      </c>
      <c r="L20" s="21"/>
      <c r="M20" s="21"/>
      <c r="N20" s="21"/>
      <c r="O20" s="21"/>
      <c r="P20" s="40"/>
      <c r="Q20" s="41"/>
      <c r="R20" s="21"/>
      <c r="S20" s="21"/>
      <c r="T20" s="21"/>
      <c r="U20" s="41"/>
      <c r="V20" s="21"/>
      <c r="W20" s="21"/>
      <c r="X20" s="21"/>
      <c r="Y20" s="41"/>
      <c r="Z20" s="38"/>
    </row>
    <row r="21" spans="2:26" ht="12.75" x14ac:dyDescent="0.2">
      <c r="B21" s="45">
        <v>18</v>
      </c>
      <c r="C21" s="6"/>
      <c r="D21" s="56" t="s">
        <v>2</v>
      </c>
      <c r="E21" s="44">
        <v>19452.809999999998</v>
      </c>
      <c r="F21" s="21"/>
      <c r="G21" s="56" t="s">
        <v>46</v>
      </c>
      <c r="H21" s="44">
        <v>6781.7232593155995</v>
      </c>
      <c r="I21" s="21"/>
      <c r="J21" s="56" t="s">
        <v>2</v>
      </c>
      <c r="K21" s="44">
        <v>11109.3009525</v>
      </c>
      <c r="L21" s="21"/>
      <c r="M21" s="21"/>
      <c r="N21" s="21"/>
      <c r="O21" s="21"/>
      <c r="P21" s="40"/>
      <c r="Q21" s="41"/>
      <c r="R21" s="21"/>
      <c r="S21" s="21"/>
      <c r="T21" s="21"/>
      <c r="U21" s="41"/>
      <c r="V21" s="21"/>
      <c r="W21" s="21"/>
      <c r="X21" s="21"/>
      <c r="Y21" s="41"/>
      <c r="Z21" s="38"/>
    </row>
    <row r="22" spans="2:26" ht="12.75" x14ac:dyDescent="0.2">
      <c r="B22" s="45">
        <v>19</v>
      </c>
      <c r="C22" s="6"/>
      <c r="D22" s="56" t="s">
        <v>61</v>
      </c>
      <c r="E22" s="44">
        <v>14673</v>
      </c>
      <c r="F22" s="21"/>
      <c r="G22" s="56" t="s">
        <v>61</v>
      </c>
      <c r="H22" s="44">
        <v>6450.2546999999995</v>
      </c>
      <c r="I22" s="21"/>
      <c r="J22" s="56" t="s">
        <v>61</v>
      </c>
      <c r="K22" s="44">
        <v>8222.7453000000005</v>
      </c>
      <c r="L22" s="21"/>
      <c r="M22" s="21"/>
      <c r="N22" s="21"/>
      <c r="O22" s="21"/>
      <c r="P22" s="40"/>
      <c r="Q22" s="41"/>
      <c r="R22" s="21"/>
      <c r="S22" s="21"/>
      <c r="T22" s="21"/>
      <c r="U22" s="41"/>
      <c r="V22" s="21"/>
      <c r="W22" s="21"/>
      <c r="X22" s="21"/>
      <c r="Y22" s="41"/>
      <c r="Z22" s="38"/>
    </row>
    <row r="23" spans="2:26" ht="12.75" x14ac:dyDescent="0.2">
      <c r="B23" s="45">
        <v>20</v>
      </c>
      <c r="C23" s="6"/>
      <c r="D23" s="56" t="s">
        <v>46</v>
      </c>
      <c r="E23" s="44">
        <v>14634.791304876697</v>
      </c>
      <c r="F23" s="21"/>
      <c r="G23" s="56" t="s">
        <v>33</v>
      </c>
      <c r="H23" s="44">
        <v>6384.9653277244388</v>
      </c>
      <c r="I23" s="21"/>
      <c r="J23" s="56" t="s">
        <v>46</v>
      </c>
      <c r="K23" s="44">
        <v>7853.0680455610964</v>
      </c>
      <c r="L23" s="21"/>
      <c r="M23" s="21"/>
      <c r="N23" s="21"/>
      <c r="O23" s="21"/>
      <c r="P23" s="40"/>
      <c r="Q23" s="41"/>
      <c r="R23" s="21"/>
      <c r="S23" s="21"/>
      <c r="T23" s="21"/>
      <c r="U23" s="41"/>
      <c r="V23" s="21"/>
      <c r="W23" s="21"/>
      <c r="X23" s="21"/>
      <c r="Y23" s="41"/>
      <c r="Z23" s="38"/>
    </row>
    <row r="24" spans="2:26" ht="12.75" x14ac:dyDescent="0.2">
      <c r="B24" s="45">
        <v>21</v>
      </c>
      <c r="C24" s="6"/>
      <c r="D24" s="56" t="s">
        <v>75</v>
      </c>
      <c r="E24" s="44">
        <v>14013.56148587055</v>
      </c>
      <c r="F24" s="21"/>
      <c r="G24" s="56" t="s">
        <v>75</v>
      </c>
      <c r="H24" s="44">
        <v>6291.5815655407259</v>
      </c>
      <c r="I24" s="21"/>
      <c r="J24" s="56" t="s">
        <v>75</v>
      </c>
      <c r="K24" s="44">
        <v>7721.9799203298253</v>
      </c>
      <c r="L24" s="21"/>
      <c r="M24" s="21"/>
      <c r="N24" s="21"/>
      <c r="O24" s="21"/>
      <c r="P24" s="40"/>
      <c r="Q24" s="41"/>
      <c r="R24" s="21"/>
      <c r="S24" s="21"/>
      <c r="T24" s="21"/>
      <c r="U24" s="41"/>
      <c r="V24" s="21"/>
      <c r="W24" s="21"/>
      <c r="X24" s="21"/>
      <c r="Y24" s="41"/>
      <c r="Z24" s="38"/>
    </row>
    <row r="25" spans="2:26" ht="12.75" x14ac:dyDescent="0.2">
      <c r="B25" s="45">
        <v>22</v>
      </c>
      <c r="C25" s="6"/>
      <c r="D25" s="56" t="s">
        <v>36</v>
      </c>
      <c r="E25" s="44">
        <v>13278.08</v>
      </c>
      <c r="F25" s="21"/>
      <c r="G25" s="56" t="s">
        <v>36</v>
      </c>
      <c r="H25" s="44">
        <v>6204.7302</v>
      </c>
      <c r="I25" s="21"/>
      <c r="J25" s="56" t="s">
        <v>36</v>
      </c>
      <c r="K25" s="44">
        <v>7073.3498</v>
      </c>
      <c r="L25" s="21"/>
      <c r="M25" s="21"/>
      <c r="N25" s="21"/>
      <c r="O25" s="21"/>
      <c r="P25" s="40"/>
      <c r="Q25" s="41"/>
      <c r="R25" s="21"/>
      <c r="S25" s="21"/>
      <c r="T25" s="21"/>
      <c r="U25" s="41"/>
      <c r="V25" s="21"/>
      <c r="W25" s="21"/>
      <c r="X25" s="21"/>
      <c r="Y25" s="41"/>
      <c r="Z25" s="38"/>
    </row>
    <row r="26" spans="2:26" ht="12.75" x14ac:dyDescent="0.2">
      <c r="B26" s="45">
        <v>23</v>
      </c>
      <c r="C26" s="6"/>
      <c r="D26" s="56" t="s">
        <v>33</v>
      </c>
      <c r="E26" s="44">
        <v>11854.031367466765</v>
      </c>
      <c r="F26" s="21"/>
      <c r="G26" s="56" t="s">
        <v>5</v>
      </c>
      <c r="H26" s="44">
        <v>5734.3787874999998</v>
      </c>
      <c r="I26" s="21"/>
      <c r="J26" s="56" t="s">
        <v>18</v>
      </c>
      <c r="K26" s="44">
        <v>6192.8679750463698</v>
      </c>
      <c r="L26" s="21"/>
      <c r="M26" s="21"/>
      <c r="N26" s="21"/>
      <c r="O26" s="21"/>
      <c r="P26" s="40"/>
      <c r="Q26" s="41"/>
      <c r="R26" s="21"/>
      <c r="S26" s="21"/>
      <c r="T26" s="21"/>
      <c r="U26" s="41"/>
      <c r="V26" s="21"/>
      <c r="W26" s="21"/>
      <c r="X26" s="21"/>
      <c r="Y26" s="41"/>
      <c r="Z26" s="38"/>
    </row>
    <row r="27" spans="2:26" ht="12.75" x14ac:dyDescent="0.2">
      <c r="B27" s="45">
        <v>24</v>
      </c>
      <c r="C27" s="6"/>
      <c r="D27" s="56" t="s">
        <v>18</v>
      </c>
      <c r="E27" s="44">
        <v>11297.94518412572</v>
      </c>
      <c r="F27" s="21"/>
      <c r="G27" s="56" t="s">
        <v>18</v>
      </c>
      <c r="H27" s="44">
        <v>5105.0772090793507</v>
      </c>
      <c r="I27" s="21"/>
      <c r="J27" s="56" t="s">
        <v>34</v>
      </c>
      <c r="K27" s="44">
        <v>5510.0575696936839</v>
      </c>
      <c r="L27" s="21"/>
      <c r="M27" s="21"/>
      <c r="N27" s="21"/>
      <c r="O27" s="21"/>
      <c r="P27" s="40"/>
      <c r="Q27" s="41"/>
      <c r="R27" s="21"/>
      <c r="S27" s="21"/>
      <c r="T27" s="21"/>
      <c r="U27" s="41"/>
      <c r="V27" s="21"/>
      <c r="W27" s="21"/>
      <c r="X27" s="21"/>
      <c r="Y27" s="41"/>
      <c r="Z27" s="38"/>
    </row>
    <row r="28" spans="2:26" ht="12.75" x14ac:dyDescent="0.2">
      <c r="B28" s="45">
        <v>25</v>
      </c>
      <c r="C28" s="6"/>
      <c r="D28" s="56" t="s">
        <v>34</v>
      </c>
      <c r="E28" s="44">
        <v>10352.36894496901</v>
      </c>
      <c r="F28" s="21"/>
      <c r="G28" s="56" t="s">
        <v>34</v>
      </c>
      <c r="H28" s="44">
        <v>4842.3113752753261</v>
      </c>
      <c r="I28" s="21"/>
      <c r="J28" s="56" t="s">
        <v>33</v>
      </c>
      <c r="K28" s="44">
        <v>5469.0660397423262</v>
      </c>
      <c r="L28" s="21"/>
      <c r="M28" s="21"/>
      <c r="N28" s="21"/>
      <c r="O28" s="21"/>
      <c r="P28" s="40"/>
      <c r="Q28" s="41"/>
      <c r="R28" s="21"/>
      <c r="S28" s="21"/>
      <c r="T28" s="21"/>
      <c r="U28" s="41"/>
      <c r="V28" s="21"/>
      <c r="W28" s="21"/>
      <c r="X28" s="21"/>
      <c r="Y28" s="41"/>
      <c r="Z28" s="38"/>
    </row>
    <row r="29" spans="2:26" ht="12.75" x14ac:dyDescent="0.2">
      <c r="B29" s="45">
        <v>26</v>
      </c>
      <c r="C29" s="6"/>
      <c r="D29" s="56" t="s">
        <v>62</v>
      </c>
      <c r="E29" s="44">
        <v>9657.6691380908251</v>
      </c>
      <c r="F29" s="21"/>
      <c r="G29" s="56" t="s">
        <v>62</v>
      </c>
      <c r="H29" s="44">
        <v>4464.8791560472664</v>
      </c>
      <c r="I29" s="21"/>
      <c r="J29" s="56" t="s">
        <v>62</v>
      </c>
      <c r="K29" s="44">
        <v>5192.7899820435587</v>
      </c>
      <c r="L29" s="21"/>
      <c r="M29" s="21"/>
      <c r="N29" s="21"/>
      <c r="O29" s="21"/>
      <c r="P29" s="40"/>
      <c r="Q29" s="41"/>
      <c r="R29" s="21"/>
      <c r="S29" s="21"/>
      <c r="T29" s="21"/>
      <c r="U29" s="41"/>
      <c r="V29" s="21"/>
      <c r="W29" s="21"/>
      <c r="X29" s="21"/>
      <c r="Y29" s="41"/>
      <c r="Z29" s="38"/>
    </row>
    <row r="30" spans="2:26" ht="12.75" x14ac:dyDescent="0.2">
      <c r="B30" s="45">
        <v>27</v>
      </c>
      <c r="C30" s="6"/>
      <c r="D30" s="56" t="s">
        <v>35</v>
      </c>
      <c r="E30" s="44">
        <v>7538.6599226156277</v>
      </c>
      <c r="F30" s="21"/>
      <c r="G30" s="56" t="s">
        <v>35</v>
      </c>
      <c r="H30" s="44">
        <v>3743.2646678118476</v>
      </c>
      <c r="I30" s="21"/>
      <c r="J30" s="56" t="s">
        <v>35</v>
      </c>
      <c r="K30" s="44">
        <v>3795.3952548037805</v>
      </c>
      <c r="L30" s="21"/>
      <c r="M30" s="21"/>
      <c r="N30" s="21"/>
      <c r="O30" s="21"/>
      <c r="P30" s="40"/>
      <c r="Q30" s="41"/>
      <c r="R30" s="21"/>
      <c r="S30" s="21"/>
      <c r="T30" s="21"/>
      <c r="U30" s="41"/>
      <c r="V30" s="21"/>
      <c r="W30" s="21"/>
      <c r="X30" s="21"/>
      <c r="Y30" s="41"/>
      <c r="Z30" s="38"/>
    </row>
    <row r="31" spans="2:26" ht="12.75" x14ac:dyDescent="0.2">
      <c r="B31" s="45">
        <v>28</v>
      </c>
      <c r="C31" s="6"/>
      <c r="D31" s="56" t="s">
        <v>24</v>
      </c>
      <c r="E31" s="44">
        <v>4454.4044764924329</v>
      </c>
      <c r="F31" s="21"/>
      <c r="G31" s="56" t="s">
        <v>24</v>
      </c>
      <c r="H31" s="44">
        <v>1673.0450752805605</v>
      </c>
      <c r="I31" s="21"/>
      <c r="J31" s="56" t="s">
        <v>24</v>
      </c>
      <c r="K31" s="44">
        <v>2781.359401211872</v>
      </c>
      <c r="L31" s="21"/>
      <c r="M31" s="21"/>
      <c r="N31" s="21"/>
      <c r="O31" s="21"/>
      <c r="P31" s="40"/>
      <c r="Q31" s="41"/>
      <c r="R31" s="21"/>
      <c r="S31" s="21"/>
      <c r="T31" s="21"/>
      <c r="U31" s="41"/>
      <c r="V31" s="21"/>
      <c r="W31" s="21"/>
      <c r="X31" s="21"/>
      <c r="Y31" s="41"/>
      <c r="Z31" s="38"/>
    </row>
    <row r="36" ht="15" customHeight="1" x14ac:dyDescent="0.2"/>
    <row r="44" ht="13.5" customHeight="1" x14ac:dyDescent="0.2"/>
  </sheetData>
  <sortState ref="J4:K30">
    <sortCondition descending="1" ref="K62:K88"/>
  </sortState>
  <mergeCells count="6">
    <mergeCell ref="S3:T3"/>
    <mergeCell ref="X3:Y3"/>
    <mergeCell ref="P3:Q3"/>
    <mergeCell ref="D3:E3"/>
    <mergeCell ref="G3:H3"/>
    <mergeCell ref="J3:K3"/>
  </mergeCells>
  <phoneticPr fontId="13" type="noConversion"/>
  <hyperlinks>
    <hyperlink ref="D14" location="_edn5" display="_edn5"/>
    <hyperlink ref="D28" location="_ednref5" display="_ednref5"/>
    <hyperlink ref="D17" location="_edn4" display="_edn4"/>
    <hyperlink ref="D21" location="_edn7" display="_edn7"/>
    <hyperlink ref="G13" location="_edn5" display="_edn5"/>
    <hyperlink ref="G28" location="_ednref5" display="_ednref5"/>
    <hyperlink ref="G16" location="_edn4" display="_edn4"/>
    <hyperlink ref="G19" location="_edn7" display="_edn7"/>
    <hyperlink ref="J17" location="_edn5" display="_edn5"/>
    <hyperlink ref="J28" location="_ednref5" display="_ednref5"/>
    <hyperlink ref="J19" location="_edn4" display="_edn4"/>
    <hyperlink ref="J21" location="_edn7" display="_edn7"/>
  </hyperlinks>
  <pageMargins left="0.7" right="0.7" top="0.75" bottom="0.75" header="0.3" footer="0.3"/>
  <pageSetup paperSize="9"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2"/>
  <sheetViews>
    <sheetView showGridLines="0" zoomScaleNormal="100" workbookViewId="0">
      <selection activeCell="J38" sqref="J38"/>
    </sheetView>
  </sheetViews>
  <sheetFormatPr baseColWidth="10" defaultRowHeight="15" x14ac:dyDescent="0.25"/>
  <cols>
    <col min="1" max="1" width="4.140625" customWidth="1"/>
    <col min="2" max="2" width="17" customWidth="1"/>
    <col min="3" max="3" width="12.42578125" customWidth="1"/>
    <col min="4" max="4" width="13.42578125" style="105" customWidth="1"/>
  </cols>
  <sheetData>
    <row r="1" spans="1:4" x14ac:dyDescent="0.25">
      <c r="D1"/>
    </row>
    <row r="2" spans="1:4" ht="70.5" customHeight="1" x14ac:dyDescent="0.25">
      <c r="B2" s="113" t="s">
        <v>19</v>
      </c>
      <c r="C2" s="139" t="s">
        <v>14</v>
      </c>
      <c r="D2" s="139" t="s">
        <v>66</v>
      </c>
    </row>
    <row r="3" spans="1:4" x14ac:dyDescent="0.25">
      <c r="A3" s="42"/>
      <c r="B3" s="84" t="s">
        <v>8</v>
      </c>
      <c r="C3" s="114">
        <v>0.52378654832706206</v>
      </c>
      <c r="D3" s="140">
        <v>1</v>
      </c>
    </row>
    <row r="4" spans="1:4" x14ac:dyDescent="0.25">
      <c r="A4" s="42"/>
      <c r="B4" s="84" t="s">
        <v>3</v>
      </c>
      <c r="C4" s="114">
        <v>0.56204856735511366</v>
      </c>
      <c r="D4" s="140">
        <v>1.0301810865191146</v>
      </c>
    </row>
    <row r="5" spans="1:4" x14ac:dyDescent="0.25">
      <c r="A5" s="42"/>
      <c r="B5" s="84" t="s">
        <v>4</v>
      </c>
      <c r="C5" s="114">
        <v>0.59604731932460875</v>
      </c>
      <c r="D5" s="140">
        <v>1.051923076923077</v>
      </c>
    </row>
    <row r="6" spans="1:4" x14ac:dyDescent="0.25">
      <c r="A6" s="42"/>
      <c r="B6" s="84" t="s">
        <v>24</v>
      </c>
      <c r="C6" s="114">
        <v>0.37559343434343434</v>
      </c>
      <c r="D6" s="140">
        <v>1.0403225806451613</v>
      </c>
    </row>
    <row r="7" spans="1:4" x14ac:dyDescent="0.25">
      <c r="A7" s="42"/>
      <c r="B7" s="84" t="s">
        <v>5</v>
      </c>
      <c r="C7" s="114">
        <v>0.21855709960651648</v>
      </c>
      <c r="D7" s="140">
        <v>1.1364764267990075</v>
      </c>
    </row>
    <row r="8" spans="1:4" x14ac:dyDescent="0.25">
      <c r="A8" s="42"/>
      <c r="B8" s="84" t="s">
        <v>75</v>
      </c>
      <c r="C8" s="114">
        <v>0.44896378211094568</v>
      </c>
      <c r="D8" s="140">
        <v>1.1195121951219511</v>
      </c>
    </row>
    <row r="9" spans="1:4" x14ac:dyDescent="0.25">
      <c r="A9" s="42"/>
      <c r="B9" s="84" t="s">
        <v>6</v>
      </c>
      <c r="C9" s="114">
        <v>0.43018357313078515</v>
      </c>
      <c r="D9" s="140">
        <v>1.0177935943060499</v>
      </c>
    </row>
    <row r="10" spans="1:4" x14ac:dyDescent="0.25">
      <c r="A10" s="42"/>
      <c r="B10" s="84" t="s">
        <v>11</v>
      </c>
      <c r="C10" s="114">
        <v>0.44557670739916905</v>
      </c>
      <c r="D10" s="140">
        <v>1.1851851851851851</v>
      </c>
    </row>
    <row r="11" spans="1:4" x14ac:dyDescent="0.25">
      <c r="A11" s="42"/>
      <c r="B11" s="84" t="s">
        <v>61</v>
      </c>
      <c r="C11" s="114">
        <v>0.43960026579431605</v>
      </c>
      <c r="D11" s="140">
        <v>1.0052493438320209</v>
      </c>
    </row>
    <row r="12" spans="1:4" x14ac:dyDescent="0.25">
      <c r="A12" s="42"/>
      <c r="B12" s="84" t="s">
        <v>7</v>
      </c>
      <c r="C12" s="114">
        <v>0.46719759674303185</v>
      </c>
      <c r="D12" s="140">
        <v>1.044642857142857</v>
      </c>
    </row>
    <row r="13" spans="1:4" x14ac:dyDescent="0.25">
      <c r="A13" s="42"/>
      <c r="B13" s="84" t="s">
        <v>0</v>
      </c>
      <c r="C13" s="114">
        <v>0.57167964824279582</v>
      </c>
      <c r="D13" s="140">
        <v>1.081439393939394</v>
      </c>
    </row>
    <row r="14" spans="1:4" x14ac:dyDescent="0.25">
      <c r="A14" s="42"/>
      <c r="B14" s="84" t="s">
        <v>25</v>
      </c>
      <c r="C14" s="114">
        <v>0.53328708837081773</v>
      </c>
      <c r="D14" s="140">
        <v>1.277292576419214</v>
      </c>
    </row>
    <row r="15" spans="1:4" x14ac:dyDescent="0.25">
      <c r="A15" s="42"/>
      <c r="B15" s="84" t="s">
        <v>33</v>
      </c>
      <c r="C15" s="114">
        <v>0.53863239684415654</v>
      </c>
      <c r="D15" s="140">
        <v>1.0504201680672267</v>
      </c>
    </row>
    <row r="16" spans="1:4" x14ac:dyDescent="0.25">
      <c r="A16" s="42"/>
      <c r="B16" s="84" t="s">
        <v>50</v>
      </c>
      <c r="C16" s="114">
        <v>0.32159688973101602</v>
      </c>
      <c r="D16" s="140">
        <v>1.1949860724233983</v>
      </c>
    </row>
    <row r="17" spans="1:4" x14ac:dyDescent="0.25">
      <c r="A17" s="42"/>
      <c r="B17" s="84" t="s">
        <v>26</v>
      </c>
      <c r="C17" s="114">
        <v>0.4955308788978216</v>
      </c>
      <c r="D17" s="140">
        <v>1.0607966457023059</v>
      </c>
    </row>
    <row r="18" spans="1:4" x14ac:dyDescent="0.25">
      <c r="A18" s="42"/>
      <c r="B18" s="84" t="s">
        <v>34</v>
      </c>
      <c r="C18" s="114">
        <v>0.46774911143681441</v>
      </c>
      <c r="D18" s="140">
        <v>1.0284900284900285</v>
      </c>
    </row>
    <row r="19" spans="1:4" x14ac:dyDescent="0.25">
      <c r="A19" s="42"/>
      <c r="B19" s="84" t="s">
        <v>62</v>
      </c>
      <c r="C19" s="114">
        <v>0.46231436304204399</v>
      </c>
      <c r="D19" s="140">
        <v>1.0681114551083593</v>
      </c>
    </row>
    <row r="20" spans="1:4" x14ac:dyDescent="0.25">
      <c r="A20" s="42"/>
      <c r="B20" s="84" t="s">
        <v>1</v>
      </c>
      <c r="C20" s="114">
        <v>0.40927868280304047</v>
      </c>
      <c r="D20" s="140">
        <v>0.99770642201834858</v>
      </c>
    </row>
    <row r="21" spans="1:4" x14ac:dyDescent="0.25">
      <c r="A21" s="42"/>
      <c r="B21" s="84" t="s">
        <v>9</v>
      </c>
      <c r="C21" s="114">
        <v>0.32094397143783876</v>
      </c>
      <c r="D21" s="140">
        <v>1.0681265206812651</v>
      </c>
    </row>
    <row r="22" spans="1:4" x14ac:dyDescent="0.25">
      <c r="A22" s="42"/>
      <c r="B22" s="84" t="s">
        <v>10</v>
      </c>
      <c r="C22" s="114">
        <v>0.46979932607953617</v>
      </c>
      <c r="D22" s="140">
        <v>1.0528541226215646</v>
      </c>
    </row>
    <row r="23" spans="1:4" x14ac:dyDescent="0.25">
      <c r="A23" s="42"/>
      <c r="B23" s="84" t="s">
        <v>18</v>
      </c>
      <c r="C23" s="114">
        <v>0.45185891114539001</v>
      </c>
      <c r="D23" s="140">
        <v>1.1173333333333333</v>
      </c>
    </row>
    <row r="24" spans="1:4" x14ac:dyDescent="0.25">
      <c r="A24" s="42"/>
      <c r="B24" s="84" t="s">
        <v>2</v>
      </c>
      <c r="C24" s="114">
        <v>0.42891022158238323</v>
      </c>
      <c r="D24" s="140">
        <v>1.1144164759725399</v>
      </c>
    </row>
    <row r="25" spans="1:4" x14ac:dyDescent="0.25">
      <c r="A25" s="42"/>
      <c r="B25" s="84" t="s">
        <v>46</v>
      </c>
      <c r="C25" s="114">
        <v>0.46339733297431801</v>
      </c>
      <c r="D25" s="140">
        <v>1.0342298288508558</v>
      </c>
    </row>
    <row r="26" spans="1:4" x14ac:dyDescent="0.25">
      <c r="A26" s="42"/>
      <c r="B26" s="84" t="s">
        <v>35</v>
      </c>
      <c r="C26" s="114">
        <v>0.49654245001584812</v>
      </c>
      <c r="D26" s="140">
        <v>1.0703363914373087</v>
      </c>
    </row>
    <row r="27" spans="1:4" x14ac:dyDescent="0.25">
      <c r="A27" s="42"/>
      <c r="B27" s="84" t="s">
        <v>20</v>
      </c>
      <c r="C27" s="114">
        <v>0.35989371472025539</v>
      </c>
      <c r="D27" s="140">
        <v>1.141119221411192</v>
      </c>
    </row>
    <row r="28" spans="1:4" x14ac:dyDescent="0.25">
      <c r="A28" s="42"/>
      <c r="B28" s="84" t="s">
        <v>36</v>
      </c>
      <c r="C28" s="114">
        <v>0.46729121981491301</v>
      </c>
      <c r="D28" s="140">
        <v>1.0779944289693595</v>
      </c>
    </row>
    <row r="29" spans="1:4" x14ac:dyDescent="0.25">
      <c r="A29" s="42"/>
      <c r="B29" s="84" t="s">
        <v>30</v>
      </c>
      <c r="C29" s="114">
        <v>0.43406021558868157</v>
      </c>
      <c r="D29" s="140">
        <v>1.3288590604026844</v>
      </c>
    </row>
    <row r="30" spans="1:4" x14ac:dyDescent="0.25">
      <c r="A30" s="42"/>
      <c r="B30" s="84" t="s">
        <v>12</v>
      </c>
      <c r="C30" s="114">
        <v>0.47511851329084076</v>
      </c>
      <c r="D30" s="141">
        <v>1.0271844660194176</v>
      </c>
    </row>
    <row r="31" spans="1:4" ht="15.75" customHeight="1" x14ac:dyDescent="0.25">
      <c r="B31" s="63" t="s">
        <v>165</v>
      </c>
      <c r="C31" s="116">
        <f>SUM(C3:C30)/28</f>
        <v>0.45269427964833919</v>
      </c>
      <c r="D31" s="116">
        <v>1.0722100656455142</v>
      </c>
    </row>
    <row r="32" spans="1:4" x14ac:dyDescent="0.25">
      <c r="B32" s="142" t="s">
        <v>164</v>
      </c>
    </row>
  </sheetData>
  <conditionalFormatting sqref="C3:C31">
    <cfRule type="dataBar" priority="6">
      <dataBar>
        <cfvo type="min"/>
        <cfvo type="max"/>
        <color rgb="FFFF555A"/>
      </dataBar>
    </cfRule>
  </conditionalFormatting>
  <hyperlinks>
    <hyperlink ref="B17" location="_edn5" display="_edn5"/>
    <hyperlink ref="B19" location="_ednref5" display="_ednref5"/>
    <hyperlink ref="B14" location="_edn4" display="_edn4"/>
    <hyperlink ref="B29" location="_edn7" display="_edn7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30"/>
  <sheetViews>
    <sheetView showGridLines="0" workbookViewId="0">
      <selection activeCell="K35" sqref="K35"/>
    </sheetView>
  </sheetViews>
  <sheetFormatPr baseColWidth="10" defaultRowHeight="15" x14ac:dyDescent="0.25"/>
  <cols>
    <col min="2" max="2" width="12.5703125" customWidth="1"/>
    <col min="4" max="4" width="11.42578125" style="83"/>
  </cols>
  <sheetData>
    <row r="1" spans="2:4" x14ac:dyDescent="0.25">
      <c r="D1"/>
    </row>
    <row r="2" spans="2:4" ht="48.75" customHeight="1" x14ac:dyDescent="0.25">
      <c r="B2" s="72" t="s">
        <v>19</v>
      </c>
      <c r="C2" s="73" t="s">
        <v>111</v>
      </c>
      <c r="D2" s="82" t="s">
        <v>166</v>
      </c>
    </row>
    <row r="3" spans="2:4" x14ac:dyDescent="0.25">
      <c r="B3" s="143" t="s">
        <v>8</v>
      </c>
      <c r="C3" s="144">
        <v>0.52378654832706206</v>
      </c>
      <c r="D3" s="144">
        <v>0.78400000000000003</v>
      </c>
    </row>
    <row r="4" spans="2:4" x14ac:dyDescent="0.25">
      <c r="B4" s="84" t="s">
        <v>3</v>
      </c>
      <c r="C4" s="77">
        <v>0.56204856735511366</v>
      </c>
      <c r="D4" s="77">
        <v>0.745</v>
      </c>
    </row>
    <row r="5" spans="2:4" x14ac:dyDescent="0.25">
      <c r="B5" s="84" t="s">
        <v>4</v>
      </c>
      <c r="C5" s="77">
        <v>0.59604731932460875</v>
      </c>
      <c r="D5" s="77">
        <v>1.0149999999999999</v>
      </c>
    </row>
    <row r="6" spans="2:4" x14ac:dyDescent="0.25">
      <c r="B6" s="84" t="s">
        <v>24</v>
      </c>
      <c r="C6" s="77">
        <v>0.37559343434343434</v>
      </c>
      <c r="D6" s="77">
        <v>0.18899999999999997</v>
      </c>
    </row>
    <row r="7" spans="2:4" x14ac:dyDescent="0.25">
      <c r="B7" s="84" t="s">
        <v>5</v>
      </c>
      <c r="C7" s="77">
        <v>0.21855709960651648</v>
      </c>
      <c r="D7" s="77">
        <v>1.117</v>
      </c>
    </row>
    <row r="8" spans="2:4" x14ac:dyDescent="0.25">
      <c r="B8" s="84" t="s">
        <v>75</v>
      </c>
      <c r="C8" s="77">
        <v>0.44896378211094568</v>
      </c>
      <c r="D8" s="77">
        <v>0.67099999999999993</v>
      </c>
    </row>
    <row r="9" spans="2:4" x14ac:dyDescent="0.25">
      <c r="B9" s="84" t="s">
        <v>6</v>
      </c>
      <c r="C9" s="77">
        <v>0.43018357313078515</v>
      </c>
      <c r="D9" s="77">
        <v>0.44500000000000001</v>
      </c>
    </row>
    <row r="10" spans="2:4" x14ac:dyDescent="0.25">
      <c r="B10" s="84" t="s">
        <v>11</v>
      </c>
      <c r="C10" s="77">
        <v>0.44557670739916905</v>
      </c>
      <c r="D10" s="77">
        <v>0.93900000000000006</v>
      </c>
    </row>
    <row r="11" spans="2:4" x14ac:dyDescent="0.25">
      <c r="B11" s="84" t="s">
        <v>61</v>
      </c>
      <c r="C11" s="77">
        <v>0.43960026579431605</v>
      </c>
      <c r="D11" s="77">
        <v>0.1</v>
      </c>
    </row>
    <row r="12" spans="2:4" x14ac:dyDescent="0.25">
      <c r="B12" s="84" t="s">
        <v>7</v>
      </c>
      <c r="C12" s="77">
        <v>0.46719759674303185</v>
      </c>
      <c r="D12" s="77">
        <v>0.56999999999999995</v>
      </c>
    </row>
    <row r="13" spans="2:4" x14ac:dyDescent="0.25">
      <c r="B13" s="84" t="s">
        <v>0</v>
      </c>
      <c r="C13" s="77">
        <v>0.57167964824279582</v>
      </c>
      <c r="D13" s="77">
        <v>0.93500000000000005</v>
      </c>
    </row>
    <row r="14" spans="2:4" x14ac:dyDescent="0.25">
      <c r="B14" s="84" t="s">
        <v>25</v>
      </c>
      <c r="C14" s="77">
        <v>0.53328708837081773</v>
      </c>
      <c r="D14" s="77">
        <v>1.7509999999999999</v>
      </c>
    </row>
    <row r="15" spans="2:4" x14ac:dyDescent="0.25">
      <c r="B15" s="84" t="s">
        <v>33</v>
      </c>
      <c r="C15" s="77">
        <v>0.53863239684415654</v>
      </c>
      <c r="D15" s="77">
        <v>0.79200000000000004</v>
      </c>
    </row>
    <row r="16" spans="2:4" x14ac:dyDescent="0.25">
      <c r="B16" s="84" t="s">
        <v>50</v>
      </c>
      <c r="C16" s="77">
        <v>0.32159688973101602</v>
      </c>
      <c r="D16" s="77">
        <v>1.2370000000000001</v>
      </c>
    </row>
    <row r="17" spans="2:4" x14ac:dyDescent="0.25">
      <c r="B17" s="84" t="s">
        <v>26</v>
      </c>
      <c r="C17" s="77">
        <v>0.4955308788978216</v>
      </c>
      <c r="D17" s="77">
        <v>1.3259999999999998</v>
      </c>
    </row>
    <row r="18" spans="2:4" x14ac:dyDescent="0.25">
      <c r="B18" s="84" t="s">
        <v>34</v>
      </c>
      <c r="C18" s="77">
        <v>0.46774911143681441</v>
      </c>
      <c r="D18" s="77">
        <v>0.38100000000000001</v>
      </c>
    </row>
    <row r="19" spans="2:4" x14ac:dyDescent="0.25">
      <c r="B19" s="84" t="s">
        <v>62</v>
      </c>
      <c r="C19" s="77">
        <v>0.46231436304204399</v>
      </c>
      <c r="D19" s="77">
        <v>0.39399999999999996</v>
      </c>
    </row>
    <row r="20" spans="2:4" x14ac:dyDescent="0.25">
      <c r="B20" s="84" t="s">
        <v>1</v>
      </c>
      <c r="C20" s="77">
        <v>0.40927868280304047</v>
      </c>
      <c r="D20" s="77">
        <v>0.23100000000000001</v>
      </c>
    </row>
    <row r="21" spans="2:4" x14ac:dyDescent="0.25">
      <c r="B21" s="84" t="s">
        <v>9</v>
      </c>
      <c r="C21" s="77">
        <v>0.32094397143783876</v>
      </c>
      <c r="D21" s="77">
        <v>0.73</v>
      </c>
    </row>
    <row r="22" spans="2:4" x14ac:dyDescent="0.25">
      <c r="B22" s="84" t="s">
        <v>10</v>
      </c>
      <c r="C22" s="77">
        <v>0.46979932607953617</v>
      </c>
      <c r="D22" s="77">
        <v>0.73499999999999999</v>
      </c>
    </row>
    <row r="23" spans="2:4" x14ac:dyDescent="0.25">
      <c r="B23" s="84" t="s">
        <v>18</v>
      </c>
      <c r="C23" s="77">
        <v>0.45185891114539001</v>
      </c>
      <c r="D23" s="77">
        <v>0.56999999999999995</v>
      </c>
    </row>
    <row r="24" spans="2:4" x14ac:dyDescent="0.25">
      <c r="B24" s="84" t="s">
        <v>2</v>
      </c>
      <c r="C24" s="77">
        <v>0.42891022158238323</v>
      </c>
      <c r="D24" s="77">
        <v>1.29</v>
      </c>
    </row>
    <row r="25" spans="2:4" x14ac:dyDescent="0.25">
      <c r="B25" s="84" t="s">
        <v>46</v>
      </c>
      <c r="C25" s="77">
        <v>0.46339733297431801</v>
      </c>
      <c r="D25" s="77">
        <v>0.46</v>
      </c>
    </row>
    <row r="26" spans="2:4" x14ac:dyDescent="0.25">
      <c r="B26" s="84" t="s">
        <v>35</v>
      </c>
      <c r="C26" s="77">
        <v>0.49654245001584812</v>
      </c>
      <c r="D26" s="77">
        <v>0.38400000000000001</v>
      </c>
    </row>
    <row r="27" spans="2:4" x14ac:dyDescent="0.25">
      <c r="B27" s="84" t="s">
        <v>20</v>
      </c>
      <c r="C27" s="77">
        <v>0.35989371472025539</v>
      </c>
      <c r="D27" s="77">
        <v>0.90599999999999992</v>
      </c>
    </row>
    <row r="28" spans="2:4" x14ac:dyDescent="0.25">
      <c r="B28" s="84" t="s">
        <v>36</v>
      </c>
      <c r="C28" s="77">
        <v>0.46729121981491301</v>
      </c>
      <c r="D28" s="77">
        <v>0.55399999999999994</v>
      </c>
    </row>
    <row r="29" spans="2:4" x14ac:dyDescent="0.25">
      <c r="B29" s="84" t="s">
        <v>30</v>
      </c>
      <c r="C29" s="77">
        <v>0.43406021558868157</v>
      </c>
      <c r="D29" s="77">
        <v>0.71700000000000008</v>
      </c>
    </row>
    <row r="30" spans="2:4" x14ac:dyDescent="0.25">
      <c r="B30" s="145" t="s">
        <v>12</v>
      </c>
      <c r="C30" s="146">
        <v>0.47511851329084076</v>
      </c>
      <c r="D30" s="146">
        <v>0.40600000000000003</v>
      </c>
    </row>
  </sheetData>
  <conditionalFormatting sqref="D3:D30">
    <cfRule type="dataBar" priority="8">
      <dataBar>
        <cfvo type="min"/>
        <cfvo type="max"/>
        <color rgb="FFFF555A"/>
      </dataBar>
    </cfRule>
  </conditionalFormatting>
  <conditionalFormatting sqref="C3:C30">
    <cfRule type="dataBar" priority="1">
      <dataBar>
        <cfvo type="min"/>
        <cfvo type="max"/>
        <color rgb="FFFF555A"/>
      </dataBar>
    </cfRule>
  </conditionalFormatting>
  <hyperlinks>
    <hyperlink ref="B29" location="_edn7" display="_edn7"/>
    <hyperlink ref="B14" location="_edn4" display="_edn4"/>
    <hyperlink ref="B19" location="_ednref5" display="_ednref5"/>
    <hyperlink ref="B17" location="_edn5" display="_edn5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31"/>
  <sheetViews>
    <sheetView showGridLines="0" workbookViewId="0">
      <selection activeCell="K1" activeCellId="1" sqref="D1:I1048576 K1:L1048576"/>
    </sheetView>
  </sheetViews>
  <sheetFormatPr baseColWidth="10" defaultRowHeight="15" x14ac:dyDescent="0.25"/>
  <cols>
    <col min="2" max="2" width="12.85546875" customWidth="1"/>
    <col min="4" max="4" width="12.28515625" style="104" customWidth="1"/>
    <col min="5" max="9" width="12.28515625" customWidth="1"/>
    <col min="11" max="12" width="12.28515625" customWidth="1"/>
  </cols>
  <sheetData>
    <row r="1" spans="2:4" x14ac:dyDescent="0.25">
      <c r="D1"/>
    </row>
    <row r="2" spans="2:4" ht="75.75" customHeight="1" x14ac:dyDescent="0.25">
      <c r="B2" s="96" t="s">
        <v>19</v>
      </c>
      <c r="C2" s="103" t="s">
        <v>111</v>
      </c>
      <c r="D2" s="97" t="s">
        <v>167</v>
      </c>
    </row>
    <row r="3" spans="2:4" ht="19.5" customHeight="1" x14ac:dyDescent="0.25">
      <c r="B3" s="84" t="s">
        <v>8</v>
      </c>
      <c r="C3" s="77">
        <v>0.52378654832706206</v>
      </c>
      <c r="D3" s="98">
        <v>0.92</v>
      </c>
    </row>
    <row r="4" spans="2:4" x14ac:dyDescent="0.25">
      <c r="B4" s="84" t="s">
        <v>3</v>
      </c>
      <c r="C4" s="78">
        <v>0.56204856735511366</v>
      </c>
      <c r="D4" s="98">
        <v>0.89500000000000002</v>
      </c>
    </row>
    <row r="5" spans="2:4" x14ac:dyDescent="0.25">
      <c r="B5" s="84" t="s">
        <v>4</v>
      </c>
      <c r="C5" s="77">
        <v>0.59604731932460875</v>
      </c>
      <c r="D5" s="98">
        <v>0.89700000000000002</v>
      </c>
    </row>
    <row r="6" spans="2:4" x14ac:dyDescent="0.25">
      <c r="B6" s="84" t="s">
        <v>24</v>
      </c>
      <c r="C6" s="78">
        <v>0.37559343434343434</v>
      </c>
      <c r="D6" s="98">
        <v>0.78200000000000003</v>
      </c>
    </row>
    <row r="7" spans="2:4" x14ac:dyDescent="0.25">
      <c r="B7" s="84" t="s">
        <v>5</v>
      </c>
      <c r="C7" s="77">
        <v>0.21855709960651648</v>
      </c>
      <c r="D7" s="98">
        <v>0.84799999999999998</v>
      </c>
    </row>
    <row r="8" spans="2:4" x14ac:dyDescent="0.25">
      <c r="B8" s="84" t="s">
        <v>75</v>
      </c>
      <c r="C8" s="78">
        <v>0.44896378211094568</v>
      </c>
      <c r="D8" s="98">
        <v>0.80500000000000005</v>
      </c>
    </row>
    <row r="9" spans="2:4" ht="15" customHeight="1" x14ac:dyDescent="0.25">
      <c r="B9" s="84" t="s">
        <v>6</v>
      </c>
      <c r="C9" s="77">
        <v>0.43018357313078515</v>
      </c>
      <c r="D9" s="98">
        <v>0.90100000000000002</v>
      </c>
    </row>
    <row r="10" spans="2:4" x14ac:dyDescent="0.25">
      <c r="B10" s="84" t="s">
        <v>11</v>
      </c>
      <c r="C10" s="78">
        <v>0.44557670739916905</v>
      </c>
      <c r="D10" s="98">
        <v>0.88500000000000001</v>
      </c>
    </row>
    <row r="11" spans="2:4" x14ac:dyDescent="0.25">
      <c r="B11" s="84" t="s">
        <v>61</v>
      </c>
      <c r="C11" s="77">
        <v>0.43960026579431605</v>
      </c>
      <c r="D11" s="98">
        <v>0.84599999999999997</v>
      </c>
    </row>
    <row r="12" spans="2:4" x14ac:dyDescent="0.25">
      <c r="B12" s="84" t="s">
        <v>7</v>
      </c>
      <c r="C12" s="78">
        <v>0.46719759674303185</v>
      </c>
      <c r="D12" s="98">
        <v>0.89200000000000002</v>
      </c>
    </row>
    <row r="13" spans="2:4" x14ac:dyDescent="0.25">
      <c r="B13" s="84" t="s">
        <v>0</v>
      </c>
      <c r="C13" s="77">
        <v>0.57167964824279582</v>
      </c>
      <c r="D13" s="98">
        <v>0.89300000000000002</v>
      </c>
    </row>
    <row r="14" spans="2:4" x14ac:dyDescent="0.25">
      <c r="B14" s="84" t="s">
        <v>25</v>
      </c>
      <c r="C14" s="78">
        <v>0.53328708837081773</v>
      </c>
      <c r="D14" s="98">
        <v>0.86</v>
      </c>
    </row>
    <row r="15" spans="2:4" x14ac:dyDescent="0.25">
      <c r="B15" s="84" t="s">
        <v>33</v>
      </c>
      <c r="C15" s="77">
        <v>0.53863239684415654</v>
      </c>
      <c r="D15" s="98">
        <v>0.83099999999999996</v>
      </c>
    </row>
    <row r="16" spans="2:4" x14ac:dyDescent="0.25">
      <c r="B16" s="84" t="s">
        <v>50</v>
      </c>
      <c r="C16" s="78">
        <v>0.32159688973101602</v>
      </c>
      <c r="D16" s="98">
        <v>0.91600000000000004</v>
      </c>
    </row>
    <row r="17" spans="2:4" x14ac:dyDescent="0.25">
      <c r="B17" s="84" t="s">
        <v>26</v>
      </c>
      <c r="C17" s="77">
        <v>0.4955308788978216</v>
      </c>
      <c r="D17" s="98">
        <v>0.88100000000000001</v>
      </c>
    </row>
    <row r="18" spans="2:4" x14ac:dyDescent="0.25">
      <c r="B18" s="84" t="s">
        <v>34</v>
      </c>
      <c r="C18" s="78">
        <v>0.46774911143681441</v>
      </c>
      <c r="D18" s="98">
        <v>0.81399999999999995</v>
      </c>
    </row>
    <row r="19" spans="2:4" x14ac:dyDescent="0.25">
      <c r="B19" s="84" t="s">
        <v>62</v>
      </c>
      <c r="C19" s="77">
        <v>0.46231436304204399</v>
      </c>
      <c r="D19" s="98">
        <v>0.81799999999999995</v>
      </c>
    </row>
    <row r="20" spans="2:4" x14ac:dyDescent="0.25">
      <c r="B20" s="84" t="s">
        <v>1</v>
      </c>
      <c r="C20" s="78">
        <v>0.40927868280304047</v>
      </c>
      <c r="D20" s="98">
        <v>0.875</v>
      </c>
    </row>
    <row r="21" spans="2:4" x14ac:dyDescent="0.25">
      <c r="B21" s="84" t="s">
        <v>9</v>
      </c>
      <c r="C21" s="77">
        <v>0.32094397143783876</v>
      </c>
      <c r="D21" s="98">
        <v>0.84699999999999998</v>
      </c>
    </row>
    <row r="22" spans="2:4" x14ac:dyDescent="0.25">
      <c r="B22" s="84" t="s">
        <v>10</v>
      </c>
      <c r="C22" s="78">
        <v>0.46979932607953617</v>
      </c>
      <c r="D22" s="98">
        <v>0.92100000000000004</v>
      </c>
    </row>
    <row r="23" spans="2:4" x14ac:dyDescent="0.25">
      <c r="B23" s="84" t="s">
        <v>18</v>
      </c>
      <c r="C23" s="77">
        <v>0.45185891114539001</v>
      </c>
      <c r="D23" s="98">
        <v>0.82099999999999995</v>
      </c>
    </row>
    <row r="24" spans="2:4" x14ac:dyDescent="0.25">
      <c r="B24" s="84" t="s">
        <v>2</v>
      </c>
      <c r="C24" s="78">
        <v>0.42891022158238323</v>
      </c>
      <c r="D24" s="98">
        <v>0.81599999999999995</v>
      </c>
    </row>
    <row r="25" spans="2:4" x14ac:dyDescent="0.25">
      <c r="B25" s="84" t="s">
        <v>46</v>
      </c>
      <c r="C25" s="77">
        <v>0.46339733297431801</v>
      </c>
      <c r="D25" s="98">
        <v>0.873</v>
      </c>
    </row>
    <row r="26" spans="2:4" x14ac:dyDescent="0.25">
      <c r="B26" s="84" t="s">
        <v>35</v>
      </c>
      <c r="C26" s="78">
        <v>0.49654245001584812</v>
      </c>
      <c r="D26" s="98">
        <v>0.78600000000000003</v>
      </c>
    </row>
    <row r="27" spans="2:4" x14ac:dyDescent="0.25">
      <c r="B27" s="84" t="s">
        <v>20</v>
      </c>
      <c r="C27" s="77">
        <v>0.35989371472025539</v>
      </c>
      <c r="D27" s="98">
        <v>0.875</v>
      </c>
    </row>
    <row r="28" spans="2:4" x14ac:dyDescent="0.25">
      <c r="B28" s="84" t="s">
        <v>36</v>
      </c>
      <c r="C28" s="78">
        <v>0.46729121981491301</v>
      </c>
      <c r="D28" s="98">
        <v>0.84</v>
      </c>
    </row>
    <row r="29" spans="2:4" x14ac:dyDescent="0.25">
      <c r="B29" s="84" t="s">
        <v>30</v>
      </c>
      <c r="C29" s="77">
        <v>0.43406021558868157</v>
      </c>
      <c r="D29" s="98">
        <v>0.89200000000000002</v>
      </c>
    </row>
    <row r="30" spans="2:4" x14ac:dyDescent="0.25">
      <c r="B30" s="84" t="s">
        <v>12</v>
      </c>
      <c r="C30" s="78">
        <v>0.47511851329084076</v>
      </c>
      <c r="D30" s="98">
        <v>0.91600000000000004</v>
      </c>
    </row>
    <row r="31" spans="2:4" ht="25.5" x14ac:dyDescent="0.25">
      <c r="B31" s="99" t="s">
        <v>39</v>
      </c>
      <c r="C31" s="100">
        <f>SUM(C3:C30)/28</f>
        <v>0.45269427964833919</v>
      </c>
      <c r="D31" s="100">
        <f>SUM(D3:D30)/27</f>
        <v>0.89429629629629637</v>
      </c>
    </row>
  </sheetData>
  <conditionalFormatting sqref="D3:D30">
    <cfRule type="dataBar" priority="9">
      <dataBar>
        <cfvo type="min"/>
        <cfvo type="max"/>
        <color rgb="FFFF555A"/>
      </dataBar>
    </cfRule>
  </conditionalFormatting>
  <conditionalFormatting sqref="C31">
    <cfRule type="dataBar" priority="76">
      <dataBar>
        <cfvo type="min"/>
        <cfvo type="max"/>
        <color rgb="FFFF555A"/>
      </dataBar>
    </cfRule>
  </conditionalFormatting>
  <conditionalFormatting sqref="C4">
    <cfRule type="dataBar" priority="7">
      <dataBar>
        <cfvo type="min"/>
        <cfvo type="max"/>
        <color rgb="FFFF555A"/>
      </dataBar>
    </cfRule>
  </conditionalFormatting>
  <conditionalFormatting sqref="C5:C30">
    <cfRule type="dataBar" priority="6">
      <dataBar>
        <cfvo type="min"/>
        <cfvo type="max"/>
        <color rgb="FFFF555A"/>
      </dataBar>
    </cfRule>
  </conditionalFormatting>
  <conditionalFormatting sqref="C3">
    <cfRule type="dataBar" priority="5">
      <dataBar>
        <cfvo type="min"/>
        <cfvo type="max"/>
        <color rgb="FFFF555A"/>
      </dataBar>
    </cfRule>
  </conditionalFormatting>
  <conditionalFormatting sqref="D31">
    <cfRule type="dataBar" priority="77">
      <dataBar>
        <cfvo type="min"/>
        <cfvo type="max"/>
        <color rgb="FFFF555A"/>
      </dataBar>
    </cfRule>
  </conditionalFormatting>
  <hyperlinks>
    <hyperlink ref="B29" location="_edn7" display="_edn7"/>
    <hyperlink ref="B14" location="_edn4" display="_edn4"/>
    <hyperlink ref="B19" location="_ednref5" display="_ednref5"/>
    <hyperlink ref="B17" location="_edn5" display="_edn5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1"/>
  <sheetViews>
    <sheetView showGridLines="0" tabSelected="1" topLeftCell="A10" zoomScale="84" zoomScaleNormal="84" workbookViewId="0">
      <selection activeCell="P8" sqref="P8"/>
    </sheetView>
  </sheetViews>
  <sheetFormatPr baseColWidth="10" defaultRowHeight="15" x14ac:dyDescent="0.25"/>
  <cols>
    <col min="2" max="2" width="17" customWidth="1"/>
    <col min="3" max="3" width="12.42578125" customWidth="1"/>
    <col min="4" max="4" width="14.28515625" style="105" bestFit="1" customWidth="1"/>
  </cols>
  <sheetData>
    <row r="1" spans="1:4" x14ac:dyDescent="0.25">
      <c r="D1" s="154"/>
    </row>
    <row r="2" spans="1:4" ht="70.5" customHeight="1" x14ac:dyDescent="0.25">
      <c r="B2" s="151" t="s">
        <v>19</v>
      </c>
      <c r="C2" s="139" t="s">
        <v>14</v>
      </c>
      <c r="D2" s="152" t="s">
        <v>170</v>
      </c>
    </row>
    <row r="3" spans="1:4" x14ac:dyDescent="0.25">
      <c r="A3" s="42"/>
      <c r="B3" s="84" t="s">
        <v>8</v>
      </c>
      <c r="C3" s="114">
        <v>0.52378654832706206</v>
      </c>
      <c r="D3" s="153">
        <v>7.3454545454545448</v>
      </c>
    </row>
    <row r="4" spans="1:4" x14ac:dyDescent="0.25">
      <c r="A4" s="42"/>
      <c r="B4" s="84" t="s">
        <v>3</v>
      </c>
      <c r="C4" s="114">
        <v>0.56204856735511366</v>
      </c>
      <c r="D4" s="153">
        <v>7.3181818181818183</v>
      </c>
    </row>
    <row r="5" spans="1:4" x14ac:dyDescent="0.25">
      <c r="A5" s="42"/>
      <c r="B5" s="84" t="s">
        <v>4</v>
      </c>
      <c r="C5" s="114">
        <v>0.59604731932460875</v>
      </c>
      <c r="D5" s="153">
        <v>7.3636363636363633</v>
      </c>
    </row>
    <row r="6" spans="1:4" x14ac:dyDescent="0.25">
      <c r="A6" s="42"/>
      <c r="B6" s="84" t="s">
        <v>24</v>
      </c>
      <c r="C6" s="114">
        <v>0.37559343434343434</v>
      </c>
      <c r="D6" s="153"/>
    </row>
    <row r="7" spans="1:4" x14ac:dyDescent="0.25">
      <c r="A7" s="42"/>
      <c r="B7" s="84" t="s">
        <v>5</v>
      </c>
      <c r="C7" s="114">
        <v>0.21855709960651648</v>
      </c>
      <c r="D7" s="153"/>
    </row>
    <row r="8" spans="1:4" x14ac:dyDescent="0.25">
      <c r="A8" s="42"/>
      <c r="B8" s="84" t="s">
        <v>75</v>
      </c>
      <c r="C8" s="114">
        <v>0.44896378211094568</v>
      </c>
      <c r="D8" s="153"/>
    </row>
    <row r="9" spans="1:4" x14ac:dyDescent="0.25">
      <c r="A9" s="42"/>
      <c r="B9" s="84" t="s">
        <v>6</v>
      </c>
      <c r="C9" s="114">
        <v>0.43018357313078515</v>
      </c>
      <c r="D9" s="153">
        <v>7.9545454545454541</v>
      </c>
    </row>
    <row r="10" spans="1:4" x14ac:dyDescent="0.25">
      <c r="A10" s="42"/>
      <c r="B10" s="84" t="s">
        <v>11</v>
      </c>
      <c r="C10" s="114">
        <v>0.44557670739916905</v>
      </c>
      <c r="D10" s="153">
        <v>6.2636363636363646</v>
      </c>
    </row>
    <row r="11" spans="1:4" x14ac:dyDescent="0.25">
      <c r="A11" s="42"/>
      <c r="B11" s="84" t="s">
        <v>61</v>
      </c>
      <c r="C11" s="114">
        <v>0.43960026579431605</v>
      </c>
      <c r="D11" s="153">
        <v>5.3090909090909086</v>
      </c>
    </row>
    <row r="12" spans="1:4" x14ac:dyDescent="0.25">
      <c r="A12" s="42"/>
      <c r="B12" s="84" t="s">
        <v>7</v>
      </c>
      <c r="C12" s="114">
        <v>0.46719759674303185</v>
      </c>
      <c r="D12" s="153">
        <v>7.5909090909090908</v>
      </c>
    </row>
    <row r="13" spans="1:4" x14ac:dyDescent="0.25">
      <c r="A13" s="42"/>
      <c r="B13" s="84" t="s">
        <v>0</v>
      </c>
      <c r="C13" s="114">
        <v>0.57167964824279582</v>
      </c>
      <c r="D13" s="153">
        <v>6.8090909090909086</v>
      </c>
    </row>
    <row r="14" spans="1:4" x14ac:dyDescent="0.25">
      <c r="A14" s="42"/>
      <c r="B14" s="84" t="s">
        <v>25</v>
      </c>
      <c r="C14" s="114">
        <v>0.53328708837081773</v>
      </c>
      <c r="D14" s="153">
        <v>4.245454545454546</v>
      </c>
    </row>
    <row r="15" spans="1:4" x14ac:dyDescent="0.25">
      <c r="A15" s="42"/>
      <c r="B15" s="84" t="s">
        <v>33</v>
      </c>
      <c r="C15" s="114">
        <v>0.53863239684415654</v>
      </c>
      <c r="D15" s="153">
        <v>5.1909090909090905</v>
      </c>
    </row>
    <row r="16" spans="1:4" x14ac:dyDescent="0.25">
      <c r="A16" s="42"/>
      <c r="B16" s="84" t="s">
        <v>50</v>
      </c>
      <c r="C16" s="114">
        <v>0.32159688973101602</v>
      </c>
      <c r="D16" s="153">
        <v>7.3181818181818192</v>
      </c>
    </row>
    <row r="17" spans="1:4" x14ac:dyDescent="0.25">
      <c r="A17" s="42"/>
      <c r="B17" s="84" t="s">
        <v>26</v>
      </c>
      <c r="C17" s="114">
        <v>0.4955308788978216</v>
      </c>
      <c r="D17" s="153">
        <v>6.1636363636363631</v>
      </c>
    </row>
    <row r="18" spans="1:4" x14ac:dyDescent="0.25">
      <c r="A18" s="42"/>
      <c r="B18" s="84" t="s">
        <v>34</v>
      </c>
      <c r="C18" s="114">
        <v>0.46774911143681441</v>
      </c>
      <c r="D18" s="153"/>
    </row>
    <row r="19" spans="1:4" x14ac:dyDescent="0.25">
      <c r="A19" s="42"/>
      <c r="B19" s="84" t="s">
        <v>62</v>
      </c>
      <c r="C19" s="114">
        <v>0.46231436304204399</v>
      </c>
      <c r="D19" s="153"/>
    </row>
    <row r="20" spans="1:4" x14ac:dyDescent="0.25">
      <c r="A20" s="42"/>
      <c r="B20" s="84" t="s">
        <v>1</v>
      </c>
      <c r="C20" s="114">
        <v>0.40927868280304047</v>
      </c>
      <c r="D20" s="153">
        <v>7.245454545454546</v>
      </c>
    </row>
    <row r="21" spans="1:4" x14ac:dyDescent="0.25">
      <c r="A21" s="42"/>
      <c r="B21" s="84" t="s">
        <v>9</v>
      </c>
      <c r="C21" s="114">
        <v>0.32094397143783876</v>
      </c>
      <c r="D21" s="153"/>
    </row>
    <row r="22" spans="1:4" x14ac:dyDescent="0.25">
      <c r="A22" s="42"/>
      <c r="B22" s="84" t="s">
        <v>10</v>
      </c>
      <c r="C22" s="114">
        <v>0.46979932607953617</v>
      </c>
      <c r="D22" s="153">
        <v>7.5818181818181811</v>
      </c>
    </row>
    <row r="23" spans="1:4" x14ac:dyDescent="0.25">
      <c r="A23" s="42"/>
      <c r="B23" s="84" t="s">
        <v>18</v>
      </c>
      <c r="C23" s="114">
        <v>0.45185891114539001</v>
      </c>
      <c r="D23" s="153">
        <v>5.4818181818181824</v>
      </c>
    </row>
    <row r="24" spans="1:4" x14ac:dyDescent="0.25">
      <c r="A24" s="42"/>
      <c r="B24" s="84" t="s">
        <v>2</v>
      </c>
      <c r="C24" s="114">
        <v>0.42891022158238323</v>
      </c>
      <c r="D24" s="153">
        <v>5.2181818181818178</v>
      </c>
    </row>
    <row r="25" spans="1:4" x14ac:dyDescent="0.25">
      <c r="A25" s="42"/>
      <c r="B25" s="84" t="s">
        <v>46</v>
      </c>
      <c r="C25" s="114">
        <v>0.46339733297431801</v>
      </c>
      <c r="D25" s="153">
        <v>6.1090909090909093</v>
      </c>
    </row>
    <row r="26" spans="1:4" x14ac:dyDescent="0.25">
      <c r="A26" s="42"/>
      <c r="B26" s="84" t="s">
        <v>35</v>
      </c>
      <c r="C26" s="114">
        <v>0.49654245001584812</v>
      </c>
      <c r="D26" s="153"/>
    </row>
    <row r="27" spans="1:4" x14ac:dyDescent="0.25">
      <c r="A27" s="42"/>
      <c r="B27" s="84" t="s">
        <v>20</v>
      </c>
      <c r="C27" s="114">
        <v>0.35989371472025539</v>
      </c>
      <c r="D27" s="153">
        <v>7.418181818181818</v>
      </c>
    </row>
    <row r="28" spans="1:4" x14ac:dyDescent="0.25">
      <c r="A28" s="42"/>
      <c r="B28" s="84" t="s">
        <v>36</v>
      </c>
      <c r="C28" s="114">
        <v>0.46729121981491301</v>
      </c>
      <c r="D28" s="153">
        <v>5.536363636363637</v>
      </c>
    </row>
    <row r="29" spans="1:4" x14ac:dyDescent="0.25">
      <c r="A29" s="42"/>
      <c r="B29" s="84" t="s">
        <v>30</v>
      </c>
      <c r="C29" s="114">
        <v>0.43406021558868157</v>
      </c>
      <c r="D29" s="153">
        <v>6.3909090909090907</v>
      </c>
    </row>
    <row r="30" spans="1:4" x14ac:dyDescent="0.25">
      <c r="A30" s="42"/>
      <c r="B30" s="84" t="s">
        <v>12</v>
      </c>
      <c r="C30" s="114">
        <v>0.47511851329084076</v>
      </c>
      <c r="D30" s="153">
        <v>7.9818181818181815</v>
      </c>
    </row>
    <row r="31" spans="1:4" ht="15.75" customHeight="1" x14ac:dyDescent="0.25">
      <c r="B31" s="63" t="s">
        <v>165</v>
      </c>
      <c r="C31" s="116">
        <f>SUM(C3:C30)/28</f>
        <v>0.45269427964833919</v>
      </c>
      <c r="D31" s="116"/>
    </row>
  </sheetData>
  <conditionalFormatting sqref="C3:C31">
    <cfRule type="dataBar" priority="2">
      <dataBar>
        <cfvo type="min"/>
        <cfvo type="max"/>
        <color rgb="FFFF555A"/>
      </dataBar>
    </cfRule>
  </conditionalFormatting>
  <conditionalFormatting sqref="D3:D31">
    <cfRule type="dataBar" priority="78">
      <dataBar>
        <cfvo type="min"/>
        <cfvo type="max"/>
        <color rgb="FFFF555A"/>
      </dataBar>
    </cfRule>
  </conditionalFormatting>
  <hyperlinks>
    <hyperlink ref="B17" location="_edn5" display="_edn5"/>
    <hyperlink ref="B19" location="_ednref5" display="_ednref5"/>
    <hyperlink ref="B14" location="_edn4" display="_edn4"/>
    <hyperlink ref="B29" location="_edn7" display="_edn7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Taux pression moyen</vt:lpstr>
      <vt:lpstr>Calendrier 2014</vt:lpstr>
      <vt:lpstr>Tableau 1</vt:lpstr>
      <vt:lpstr>Tableau 2</vt:lpstr>
      <vt:lpstr>Tableau 1 &amp; 2</vt:lpstr>
      <vt:lpstr>Coût pouvoir achat</vt:lpstr>
      <vt:lpstr>Coût charges et impôts</vt:lpstr>
      <vt:lpstr>Dépenses vs recettes</vt:lpstr>
      <vt:lpstr>Dette brute</vt:lpstr>
      <vt:lpstr>IDH et compétitivité</vt:lpstr>
      <vt:lpstr>BetterLife</vt:lpstr>
      <vt:lpstr>'Tableau 1'!_ednref1</vt:lpstr>
      <vt:lpstr>'Tableau 1'!_ednref2</vt:lpstr>
      <vt:lpstr>'Tableau 1'!_ednref3</vt:lpstr>
      <vt:lpstr>'Tableau 1'!_ednref4</vt:lpstr>
      <vt:lpstr>'Calendrier 2014'!Zone_d_impression</vt:lpstr>
      <vt:lpstr>'Coût charges et impôts'!Zone_d_impression</vt:lpstr>
      <vt:lpstr>'Coût pouvoir achat'!Zone_d_impression</vt:lpstr>
      <vt:lpstr>'Tableau 1'!Zone_d_impression</vt:lpstr>
      <vt:lpstr>'Tableau 1 &amp; 2'!Zone_d_impression</vt:lpstr>
      <vt:lpstr>'Tableau 2'!Zone_d_impression</vt:lpstr>
      <vt:lpstr>'Taux pression moyen'!Zone_d_impression</vt:lpstr>
    </vt:vector>
  </TitlesOfParts>
  <Company>IEM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2012-07-18T11:19:03Z</cp:lastPrinted>
  <dcterms:created xsi:type="dcterms:W3CDTF">2011-06-02T12:21:55Z</dcterms:created>
  <dcterms:modified xsi:type="dcterms:W3CDTF">2014-07-24T22:52:55Z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